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ilenko_I\Desktop\"/>
    </mc:Choice>
  </mc:AlternateContent>
  <bookViews>
    <workbookView xWindow="0" yWindow="0" windowWidth="20490" windowHeight="7455" activeTab="1"/>
  </bookViews>
  <sheets>
    <sheet name="Застройщик" sheetId="15" r:id="rId1"/>
    <sheet name="Общая" sheetId="10" r:id="rId2"/>
    <sheet name="Охрана" sheetId="13" r:id="rId3"/>
    <sheet name="Ажио" sheetId="14" r:id="rId4"/>
  </sheets>
  <definedNames>
    <definedName name="_xlnm._FilterDatabase" localSheetId="0" hidden="1">Застройщик!$A$2:$A$12</definedName>
    <definedName name="_xlnm._FilterDatabase" localSheetId="1" hidden="1">Общая!$A$6:$L$123</definedName>
  </definedNames>
  <calcPr calcId="152511" refMode="R1C1"/>
</workbook>
</file>

<file path=xl/calcChain.xml><?xml version="1.0" encoding="utf-8"?>
<calcChain xmlns="http://schemas.openxmlformats.org/spreadsheetml/2006/main">
  <c r="L78" i="10" l="1"/>
  <c r="L69" i="10"/>
  <c r="L70" i="10"/>
  <c r="L56" i="10" l="1"/>
  <c r="L88" i="10" l="1"/>
  <c r="L89" i="10"/>
  <c r="G90" i="10"/>
  <c r="H90" i="10"/>
  <c r="I90" i="10"/>
  <c r="J90" i="10"/>
  <c r="K90" i="10"/>
  <c r="F90" i="10"/>
  <c r="L95" i="10"/>
  <c r="L96" i="10"/>
  <c r="L97" i="10"/>
  <c r="L102" i="10"/>
  <c r="L104" i="10"/>
  <c r="L105" i="10"/>
  <c r="L106" i="10"/>
  <c r="L107" i="10"/>
  <c r="L108" i="10"/>
  <c r="L109" i="10"/>
  <c r="L110" i="10"/>
  <c r="L103" i="10"/>
  <c r="L101" i="10" l="1"/>
  <c r="I111" i="10"/>
  <c r="J111" i="10"/>
  <c r="K111" i="10"/>
  <c r="L92" i="10"/>
  <c r="J99" i="10"/>
  <c r="K99" i="10"/>
  <c r="I99" i="10"/>
  <c r="L87" i="10"/>
  <c r="L79" i="10"/>
  <c r="L77" i="10"/>
  <c r="J82" i="10"/>
  <c r="K82" i="10"/>
  <c r="L68" i="10"/>
  <c r="J75" i="10"/>
  <c r="K75" i="10"/>
  <c r="L61" i="10"/>
  <c r="L62" i="10"/>
  <c r="L63" i="10"/>
  <c r="L64" i="10"/>
  <c r="L65" i="10"/>
  <c r="L60" i="10"/>
  <c r="J66" i="10"/>
  <c r="K66" i="10"/>
  <c r="L55" i="10"/>
  <c r="L57" i="10"/>
  <c r="L54" i="10"/>
  <c r="F58" i="10"/>
  <c r="G58" i="10"/>
  <c r="H58" i="10"/>
  <c r="I58" i="10"/>
  <c r="J58" i="10"/>
  <c r="K58" i="10"/>
  <c r="L46" i="10" l="1"/>
  <c r="L47" i="10"/>
  <c r="L48" i="10"/>
  <c r="L49" i="10"/>
  <c r="L50" i="10"/>
  <c r="L51" i="10"/>
  <c r="L45" i="10"/>
  <c r="F52" i="10"/>
  <c r="G52" i="10"/>
  <c r="H52" i="10"/>
  <c r="I52" i="10"/>
  <c r="J52" i="10"/>
  <c r="K52" i="10"/>
  <c r="L42" i="10" l="1"/>
  <c r="L41" i="10"/>
  <c r="L40" i="10"/>
  <c r="L39" i="10"/>
  <c r="L38" i="10"/>
  <c r="L37" i="10"/>
  <c r="L36" i="10"/>
  <c r="L35" i="10"/>
  <c r="L34" i="10"/>
  <c r="L33" i="10"/>
  <c r="K43" i="10"/>
  <c r="K112" i="10" s="1"/>
  <c r="J43" i="10"/>
  <c r="J112" i="10" s="1"/>
  <c r="I43" i="10"/>
  <c r="H43" i="10"/>
  <c r="G43" i="10"/>
  <c r="F43" i="10"/>
  <c r="L30" i="10"/>
  <c r="L29" i="10"/>
  <c r="L28" i="10"/>
  <c r="L27" i="10"/>
  <c r="L26" i="10"/>
  <c r="L25" i="10"/>
  <c r="L24" i="10"/>
  <c r="K31" i="10"/>
  <c r="J31" i="10"/>
  <c r="I31" i="10"/>
  <c r="H31" i="10"/>
  <c r="G31" i="10"/>
  <c r="F31" i="10"/>
  <c r="L43" i="10" l="1"/>
  <c r="L31" i="10"/>
  <c r="L11" i="10"/>
  <c r="L93" i="10" l="1"/>
  <c r="L94" i="10"/>
  <c r="L98" i="10"/>
  <c r="F82" i="10" l="1"/>
  <c r="G82" i="10"/>
  <c r="H82" i="10"/>
  <c r="I82" i="10"/>
  <c r="L82" i="10" l="1"/>
  <c r="L58" i="10"/>
  <c r="F75" i="10"/>
  <c r="G75" i="10"/>
  <c r="H75" i="10"/>
  <c r="I75" i="10"/>
  <c r="I66" i="10"/>
  <c r="L15" i="10"/>
  <c r="G22" i="10"/>
  <c r="L10" i="10"/>
  <c r="L12" i="10"/>
  <c r="L9" i="10"/>
  <c r="I13" i="10"/>
  <c r="I112" i="10" l="1"/>
  <c r="L90" i="10"/>
  <c r="L75" i="10"/>
  <c r="F111" i="10"/>
  <c r="G111" i="10"/>
  <c r="H111" i="10"/>
  <c r="F99" i="10"/>
  <c r="G99" i="10"/>
  <c r="H99" i="10"/>
  <c r="L84" i="10"/>
  <c r="L85" i="10" s="1"/>
  <c r="F85" i="10"/>
  <c r="G85" i="10"/>
  <c r="H85" i="10"/>
  <c r="L111" i="10" l="1"/>
  <c r="L99" i="10" l="1"/>
  <c r="F66" i="10"/>
  <c r="G66" i="10"/>
  <c r="H66" i="10"/>
  <c r="L66" i="10" l="1"/>
  <c r="L52" i="10" l="1"/>
  <c r="L17" i="10" l="1"/>
  <c r="F18" i="10"/>
  <c r="G18" i="10"/>
  <c r="H18" i="10"/>
  <c r="F13" i="10"/>
  <c r="G13" i="10"/>
  <c r="H13" i="10"/>
  <c r="E112" i="10" l="1"/>
  <c r="H112" i="10"/>
  <c r="G112" i="10"/>
  <c r="F112" i="10"/>
  <c r="L13" i="10"/>
  <c r="L80" i="10" l="1"/>
  <c r="L81" i="10"/>
  <c r="F10" i="15" l="1"/>
  <c r="M10" i="13"/>
  <c r="M9" i="13"/>
  <c r="M7" i="13"/>
  <c r="M6" i="13"/>
  <c r="M5" i="13"/>
  <c r="M4" i="13"/>
  <c r="M3" i="13"/>
  <c r="E16" i="13"/>
  <c r="E17" i="13"/>
  <c r="E18" i="13"/>
  <c r="E19" i="13"/>
  <c r="E20" i="13"/>
  <c r="E21" i="13"/>
  <c r="E22" i="13"/>
  <c r="E23" i="13"/>
  <c r="E15" i="13"/>
  <c r="E4" i="13"/>
  <c r="E5" i="13"/>
  <c r="E6" i="13"/>
  <c r="E7" i="13"/>
  <c r="E8" i="13"/>
  <c r="E9" i="13"/>
  <c r="E10" i="13"/>
  <c r="E11" i="13"/>
  <c r="E3" i="13"/>
  <c r="C9" i="14"/>
  <c r="C8" i="14"/>
  <c r="C7" i="14"/>
  <c r="C6" i="14"/>
  <c r="C5" i="14"/>
  <c r="E10" i="15" l="1"/>
  <c r="D10" i="15"/>
  <c r="C10" i="15"/>
  <c r="C11" i="15" l="1"/>
  <c r="D11" i="15"/>
  <c r="E11" i="15"/>
  <c r="F11" i="15"/>
  <c r="B11" i="15"/>
  <c r="L147" i="10" l="1"/>
  <c r="G11" i="15" s="1"/>
  <c r="L122" i="10"/>
  <c r="L129" i="10"/>
  <c r="L125" i="10"/>
  <c r="E8" i="15"/>
  <c r="F8" i="15"/>
  <c r="L130" i="10" l="1"/>
  <c r="L127" i="10"/>
  <c r="B8" i="15"/>
  <c r="C8" i="15"/>
  <c r="D8" i="15"/>
  <c r="L119" i="10"/>
  <c r="F4" i="15"/>
  <c r="L126" i="10" l="1"/>
  <c r="B10" i="15"/>
  <c r="L144" i="10"/>
  <c r="G8" i="15" s="1"/>
  <c r="F5" i="15"/>
  <c r="F3" i="15"/>
  <c r="L128" i="10"/>
  <c r="L121" i="10"/>
  <c r="E4" i="15"/>
  <c r="D5" i="15"/>
  <c r="L146" i="10" l="1"/>
  <c r="G10" i="15" s="1"/>
  <c r="E3" i="15"/>
  <c r="C4" i="15"/>
  <c r="D3" i="15"/>
  <c r="B4" i="15"/>
  <c r="C5" i="15"/>
  <c r="D4" i="15"/>
  <c r="C3" i="15"/>
  <c r="E5" i="15"/>
  <c r="B9" i="15"/>
  <c r="F6" i="15"/>
  <c r="E6" i="15"/>
  <c r="D6" i="15"/>
  <c r="C6" i="15"/>
  <c r="B6" i="15"/>
  <c r="L131" i="10" l="1"/>
  <c r="B5" i="15"/>
  <c r="C9" i="15"/>
  <c r="L142" i="10"/>
  <c r="G6" i="15" s="1"/>
  <c r="L115" i="10"/>
  <c r="L132" i="10"/>
  <c r="L140" i="10"/>
  <c r="G4" i="15" s="1"/>
  <c r="B7" i="15"/>
  <c r="L114" i="10"/>
  <c r="B3" i="15"/>
  <c r="L116" i="10"/>
  <c r="F7" i="15"/>
  <c r="L120" i="10"/>
  <c r="D7" i="15"/>
  <c r="C7" i="15"/>
  <c r="E7" i="15"/>
  <c r="L117" i="10"/>
  <c r="D9" i="15" l="1"/>
  <c r="L141" i="10"/>
  <c r="G5" i="15" s="1"/>
  <c r="D12" i="15"/>
  <c r="B12" i="15"/>
  <c r="L139" i="10"/>
  <c r="G3" i="15" s="1"/>
  <c r="E12" i="15"/>
  <c r="C12" i="15"/>
  <c r="L118" i="10"/>
  <c r="L123" i="10" s="1"/>
  <c r="L135" i="10" s="1"/>
  <c r="L145" i="10" l="1"/>
  <c r="G9" i="15" s="1"/>
  <c r="E9" i="15"/>
  <c r="L143" i="10"/>
  <c r="G7" i="15" s="1"/>
  <c r="L18" i="10" l="1"/>
  <c r="L112" i="10" s="1"/>
  <c r="F9" i="15"/>
  <c r="F12" i="15" l="1"/>
  <c r="L148" i="10"/>
  <c r="G12" i="15" s="1"/>
</calcChain>
</file>

<file path=xl/sharedStrings.xml><?xml version="1.0" encoding="utf-8"?>
<sst xmlns="http://schemas.openxmlformats.org/spreadsheetml/2006/main" count="316" uniqueCount="118">
  <si>
    <t>ООО "Кирпичное домостроение 3"</t>
  </si>
  <si>
    <t>ООО "Кирпичное домостроение"</t>
  </si>
  <si>
    <t>ООО "Механизмы и оборудование"</t>
  </si>
  <si>
    <t>Итого</t>
  </si>
  <si>
    <t>ООО "Монолитное домостроение"</t>
  </si>
  <si>
    <t>ООО "Фасады и окна"</t>
  </si>
  <si>
    <t>Итого:</t>
  </si>
  <si>
    <t>ООО "Крупнопанельное домостроение"</t>
  </si>
  <si>
    <t>ООО "ГенСтройУрал"</t>
  </si>
  <si>
    <t>Январь</t>
  </si>
  <si>
    <t>Февраль</t>
  </si>
  <si>
    <t>Март</t>
  </si>
  <si>
    <t>Ноябрь</t>
  </si>
  <si>
    <t>Декабрь</t>
  </si>
  <si>
    <t>Застройщик</t>
  </si>
  <si>
    <t>Объект</t>
  </si>
  <si>
    <t>ООО "Степ"</t>
  </si>
  <si>
    <t>ООО "Экосити"</t>
  </si>
  <si>
    <t>ООО "ЮжУралСтрой"</t>
  </si>
  <si>
    <t>ООО "Строительно-монтажное управление-3"</t>
  </si>
  <si>
    <t>ООО "Промэнергострой"</t>
  </si>
  <si>
    <t>ООО "Электроспецмонтаж"</t>
  </si>
  <si>
    <t>ООО "ЦУП"</t>
  </si>
  <si>
    <t>ООО "ДекорумСтрой"</t>
  </si>
  <si>
    <t>ООО "НовыеГоризонты"</t>
  </si>
  <si>
    <t>ООО "СтройГрад+"</t>
  </si>
  <si>
    <t>ООО "ГринПарк"</t>
  </si>
  <si>
    <t>ООО "Энергия"</t>
  </si>
  <si>
    <t>ООО "ЭССК"</t>
  </si>
  <si>
    <t>ООО "Домостроительное управление-2"</t>
  </si>
  <si>
    <t>ООО "СУ-4"</t>
  </si>
  <si>
    <t>ООО "БРУ 2"</t>
  </si>
  <si>
    <t>ООО "Ажио"</t>
  </si>
  <si>
    <t>ООО "Фра-Макс"</t>
  </si>
  <si>
    <t>ООО "Строй-Инспект 2"</t>
  </si>
  <si>
    <t>ООО "Строй-Инспект "</t>
  </si>
  <si>
    <t>Офис</t>
  </si>
  <si>
    <t>Дополнительно</t>
  </si>
  <si>
    <t>Общее итого по Стронекс</t>
  </si>
  <si>
    <t>ИТОГО:</t>
  </si>
  <si>
    <t>Август</t>
  </si>
  <si>
    <t>Сентябрь</t>
  </si>
  <si>
    <t>Октябрь</t>
  </si>
  <si>
    <t>жк Декорум</t>
  </si>
  <si>
    <t>ООО "Декорум Строй"</t>
  </si>
  <si>
    <t>23 магазин</t>
  </si>
  <si>
    <t>Дом № 35</t>
  </si>
  <si>
    <t>Дом № 37</t>
  </si>
  <si>
    <t>Дом № 41</t>
  </si>
  <si>
    <t>Дом № 57</t>
  </si>
  <si>
    <t>Дом № 43</t>
  </si>
  <si>
    <t>Дом № 36</t>
  </si>
  <si>
    <t xml:space="preserve">Дом № 60 </t>
  </si>
  <si>
    <t>Дом № 44</t>
  </si>
  <si>
    <t>Дом № 58</t>
  </si>
  <si>
    <t>Договор</t>
  </si>
  <si>
    <t>6/008-2015/ЭкС</t>
  </si>
  <si>
    <t>16/008-2015/НГ</t>
  </si>
  <si>
    <t>60/008-2015/ДКС</t>
  </si>
  <si>
    <t>144/009-2012/НГ</t>
  </si>
  <si>
    <t>70/008-2015/ЭкС</t>
  </si>
  <si>
    <t>22 магазин</t>
  </si>
  <si>
    <t>отк №50</t>
  </si>
  <si>
    <t>19 автопарковка</t>
  </si>
  <si>
    <t>ж.д. 7</t>
  </si>
  <si>
    <t>172/009-2012/НГ</t>
  </si>
  <si>
    <t>149/009-2012/НГ</t>
  </si>
  <si>
    <t>120/009-2012/НГ</t>
  </si>
  <si>
    <t>ООО "ЭкоСити"</t>
  </si>
  <si>
    <t>ООО "Новые горизонты"</t>
  </si>
  <si>
    <t>ООО "Центр управления проектами"</t>
  </si>
  <si>
    <t>План н/ч</t>
  </si>
  <si>
    <t>2  оч   манхеттан</t>
  </si>
  <si>
    <t>138/009-2012/НГ</t>
  </si>
  <si>
    <t>183/009-2012/НГ</t>
  </si>
  <si>
    <t xml:space="preserve"> устройство котлована автопарковки №19</t>
  </si>
  <si>
    <t>216/008-2015/НГ</t>
  </si>
  <si>
    <t>ливневая канализация, маг.№22, мкр. Манхэттен</t>
  </si>
  <si>
    <t>287/012-2014/ЭкС</t>
  </si>
  <si>
    <t>жд 44, свайные работы</t>
  </si>
  <si>
    <t>Ж.д. 60 ВГ - свайное поле</t>
  </si>
  <si>
    <t>365/013-2014/ЭкС</t>
  </si>
  <si>
    <t xml:space="preserve">Ж.д.57 - вертикальная планировка </t>
  </si>
  <si>
    <t>375/012-2014/ЭкС</t>
  </si>
  <si>
    <t>Ж.д. 60 (ВГ) - вертикальная планировка</t>
  </si>
  <si>
    <t>376/012-2014/ЭкС</t>
  </si>
  <si>
    <t>342/017-2014/ЭкС</t>
  </si>
  <si>
    <t xml:space="preserve">Валка деревьев 58 Га </t>
  </si>
  <si>
    <t>ОТК 50</t>
  </si>
  <si>
    <t>Школа  34 а мкр</t>
  </si>
  <si>
    <t>Кабльные линии 10 кВт</t>
  </si>
  <si>
    <t>магазин 22</t>
  </si>
  <si>
    <t>ОО "Стройком-Мет"</t>
  </si>
  <si>
    <t>Дом № 40</t>
  </si>
  <si>
    <t>маг.22 мкр.Манхэттен</t>
  </si>
  <si>
    <t>автопарковка №19</t>
  </si>
  <si>
    <t>РТП В.Горка</t>
  </si>
  <si>
    <t>ТП-10 В.Горка</t>
  </si>
  <si>
    <t>Ж.д.№7 мкр.Манхэттен</t>
  </si>
  <si>
    <t xml:space="preserve">№ 95/008-2015/НГ </t>
  </si>
  <si>
    <t>№ 70/008-2015/НГ</t>
  </si>
  <si>
    <t>№ 7/008-2015/ЭСК</t>
  </si>
  <si>
    <t xml:space="preserve">№ 5/008-2015/ЭСК </t>
  </si>
  <si>
    <t>№ 75/008-2015/НГ</t>
  </si>
  <si>
    <t>Дом № 60</t>
  </si>
  <si>
    <t>265/008-2015/ЭкС</t>
  </si>
  <si>
    <t>325/008-2015/ЭкС</t>
  </si>
  <si>
    <t>63/008-2015/ЭкС</t>
  </si>
  <si>
    <t>206/008-2015/ЭкС</t>
  </si>
  <si>
    <t>136/008-2015/ЭкС</t>
  </si>
  <si>
    <t>ООО "Энегосннабжающая Сетевая Компания"</t>
  </si>
  <si>
    <t>360/008-2015/ЭкС</t>
  </si>
  <si>
    <t>141/008-2015/НГ</t>
  </si>
  <si>
    <t>39 ж.д. ВГ свайное поле</t>
  </si>
  <si>
    <t>Манхеттен перестановка забора</t>
  </si>
  <si>
    <t>жд 36 мкр ВГ</t>
  </si>
  <si>
    <t>автопарковка 19</t>
  </si>
  <si>
    <t>магазин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</si>
</sst>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₽&quot;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u/>
      <sz val="11"/>
      <color rgb="FF7030A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/>
    <xf numFmtId="9" fontId="4" fillId="0" borderId="0" applyFont="0" applyFill="0" applyBorder="0" applyAlignment="0" applyProtection="0"/>
  </cellStyleXfs>
  <cellXfs count="128">
    <xf numFmtId="0" fontId="0" fillId="0" borderId="0" xfId="0"/>
    <xf numFmtId="1" fontId="0" fillId="0" borderId="1" xfId="2" applyNumberFormat="1" applyFont="1" applyFill="1" applyBorder="1" applyAlignment="1">
      <alignment horizontal="right" vertical="center"/>
    </xf>
    <xf numFmtId="1" fontId="1" fillId="3" borderId="1" xfId="2" applyNumberFormat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" fontId="0" fillId="4" borderId="1" xfId="0" applyNumberFormat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3" fontId="1" fillId="0" borderId="1" xfId="2" applyNumberFormat="1" applyFont="1" applyFill="1" applyBorder="1" applyAlignment="1">
      <alignment vertical="center"/>
    </xf>
    <xf numFmtId="1" fontId="1" fillId="0" borderId="1" xfId="2" applyNumberFormat="1" applyFont="1" applyFill="1" applyBorder="1" applyAlignment="1">
      <alignment vertical="center"/>
    </xf>
    <xf numFmtId="1" fontId="1" fillId="0" borderId="1" xfId="2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left" vertical="center"/>
    </xf>
    <xf numFmtId="3" fontId="2" fillId="4" borderId="1" xfId="1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3" fontId="0" fillId="0" borderId="1" xfId="2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3" fontId="0" fillId="4" borderId="1" xfId="2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164" fontId="0" fillId="0" borderId="0" xfId="0" applyNumberFormat="1"/>
    <xf numFmtId="9" fontId="0" fillId="0" borderId="0" xfId="4" applyFont="1"/>
    <xf numFmtId="164" fontId="0" fillId="0" borderId="1" xfId="0" applyNumberFormat="1" applyBorder="1"/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4" borderId="1" xfId="1" applyFont="1" applyFill="1" applyBorder="1" applyAlignment="1">
      <alignment horizontal="left" vertical="center"/>
    </xf>
    <xf numFmtId="164" fontId="8" fillId="0" borderId="1" xfId="0" applyNumberFormat="1" applyFont="1" applyBorder="1"/>
    <xf numFmtId="3" fontId="9" fillId="4" borderId="1" xfId="1" applyNumberFormat="1" applyFont="1" applyFill="1" applyBorder="1" applyAlignment="1">
      <alignment horizontal="left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3" xfId="2" applyFont="1" applyFill="1" applyBorder="1" applyAlignment="1">
      <alignment horizontal="center" vertical="center"/>
    </xf>
    <xf numFmtId="0" fontId="3" fillId="3" borderId="5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" borderId="6" xfId="2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3" fontId="0" fillId="0" borderId="1" xfId="2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right" vertical="center"/>
    </xf>
    <xf numFmtId="3" fontId="0" fillId="5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3" fontId="0" fillId="3" borderId="1" xfId="2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/>
    </xf>
    <xf numFmtId="3" fontId="0" fillId="7" borderId="1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4" borderId="4" xfId="0" applyNumberFormat="1" applyFont="1" applyFill="1" applyBorder="1" applyAlignment="1">
      <alignment horizontal="center"/>
    </xf>
    <xf numFmtId="1" fontId="0" fillId="3" borderId="1" xfId="2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1" fontId="0" fillId="7" borderId="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3" fontId="2" fillId="0" borderId="1" xfId="2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right" vertical="center"/>
    </xf>
    <xf numFmtId="0" fontId="0" fillId="7" borderId="1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0" fillId="5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3" fontId="0" fillId="5" borderId="2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vertical="center"/>
    </xf>
    <xf numFmtId="3" fontId="0" fillId="4" borderId="4" xfId="0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right" vertical="center"/>
    </xf>
    <xf numFmtId="1" fontId="0" fillId="6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7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3" fillId="3" borderId="5" xfId="1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0" fillId="7" borderId="4" xfId="0" applyNumberFormat="1" applyFont="1" applyFill="1" applyBorder="1" applyAlignment="1">
      <alignment horizontal="center" vertical="center"/>
    </xf>
    <xf numFmtId="3" fontId="0" fillId="0" borderId="4" xfId="2" applyNumberFormat="1" applyFont="1" applyFill="1" applyBorder="1" applyAlignment="1">
      <alignment horizontal="right"/>
    </xf>
    <xf numFmtId="0" fontId="3" fillId="3" borderId="6" xfId="1" applyFont="1" applyFill="1" applyBorder="1" applyAlignment="1">
      <alignment vertical="center"/>
    </xf>
    <xf numFmtId="0" fontId="3" fillId="0" borderId="1" xfId="1" applyFill="1" applyBorder="1" applyAlignment="1">
      <alignment horizontal="right" vertical="center"/>
    </xf>
    <xf numFmtId="0" fontId="3" fillId="0" borderId="6" xfId="1" applyFill="1" applyBorder="1" applyAlignment="1">
      <alignment horizontal="right" vertical="center"/>
    </xf>
    <xf numFmtId="0" fontId="3" fillId="0" borderId="1" xfId="1" applyFill="1" applyBorder="1" applyAlignment="1">
      <alignment horizontal="right"/>
    </xf>
    <xf numFmtId="0" fontId="0" fillId="0" borderId="4" xfId="2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1" fontId="0" fillId="8" borderId="1" xfId="0" applyNumberFormat="1" applyFont="1" applyFill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3"/>
    <cellStyle name="Обычный 3" xfId="2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bi-cat.ru/Faces/Lica.aspx?ID_L=21007A84-465A-CC53-11E2-2D7ECC0314C6" TargetMode="External"/><Relationship Id="rId18" Type="http://schemas.openxmlformats.org/officeDocument/2006/relationships/hyperlink" Target="http://bi-cat.ru/Faces/Lica.aspx?ID_L=0E000EA2-3D0C-9BE2-11DB-C8A7E3769DA4" TargetMode="External"/><Relationship Id="rId26" Type="http://schemas.openxmlformats.org/officeDocument/2006/relationships/hyperlink" Target="notes://domino/C5257DCD001F3D7A/7A56BF9E4A0FB88AC52576EF003C4602/0FBB5E7D11A04B3D45257F24003E2E00" TargetMode="External"/><Relationship Id="rId39" Type="http://schemas.openxmlformats.org/officeDocument/2006/relationships/hyperlink" Target="http://bi-cat.ru/Faces/Lica.aspx?ID_L=0E000EA2-3D0C-9BE2-11DB-C8A7E3769DA4" TargetMode="External"/><Relationship Id="rId3" Type="http://schemas.openxmlformats.org/officeDocument/2006/relationships/hyperlink" Target="notes://domino/C5257DCD001F3D7A/92FA4B64D1135CD5C52576DD0017E079/55684F04237E110D45257F11004213C1" TargetMode="External"/><Relationship Id="rId21" Type="http://schemas.openxmlformats.org/officeDocument/2006/relationships/hyperlink" Target="http://bi-cat.ru/Faces/Lica.aspx?ID_L=210072B6-465A-CC53-11E4-00282B865B68" TargetMode="External"/><Relationship Id="rId34" Type="http://schemas.openxmlformats.org/officeDocument/2006/relationships/hyperlink" Target="http://bi-cat.ru/Faces/Lica.aspx?ID_L=0E00F5A1-3D0C-9BE2-11D9-C74F9577D22E" TargetMode="External"/><Relationship Id="rId42" Type="http://schemas.openxmlformats.org/officeDocument/2006/relationships/hyperlink" Target="notes://domino/C5257DCD001F3D7A/92FA4B64D1135CD5C52576DD0017E079/17CF9B1528D91C2845257FCC00625075" TargetMode="External"/><Relationship Id="rId47" Type="http://schemas.openxmlformats.org/officeDocument/2006/relationships/hyperlink" Target="http://bi-cat.ru/Faces/Lica.aspx?ID_L=0E000EA2-3D0C-9BE2-11DB-C8A7E3769DA4" TargetMode="External"/><Relationship Id="rId50" Type="http://schemas.openxmlformats.org/officeDocument/2006/relationships/hyperlink" Target="http://bi-cat.ru/Faces/Lica.aspx?ID_L=0E000EA2-3D0C-9BE2-11DB-C8A7E3769DA4" TargetMode="External"/><Relationship Id="rId7" Type="http://schemas.openxmlformats.org/officeDocument/2006/relationships/hyperlink" Target="notes://domino/C5257DCD001F3D7A/92FA4B64D1135CD5C52576DD0017E079/7FB8FFEBB4E5F3FB45257EAB0015E6A0" TargetMode="External"/><Relationship Id="rId12" Type="http://schemas.openxmlformats.org/officeDocument/2006/relationships/hyperlink" Target="http://bi-cat.ru/Faces/Lica.aspx?ID_L=21007A84-465A-CC53-11E2-2D7ECC0314C6" TargetMode="External"/><Relationship Id="rId17" Type="http://schemas.openxmlformats.org/officeDocument/2006/relationships/hyperlink" Target="http://bi-cat.ru/Faces/Lica.aspx?ID_L=0E000EA2-3D0C-9BE2-11DB-C8A7E3769DA4" TargetMode="External"/><Relationship Id="rId25" Type="http://schemas.openxmlformats.org/officeDocument/2006/relationships/hyperlink" Target="notes://domino/C5257DCD001F3D7A/7A56BF9E4A0FB88AC52576EF003C4602/C5AC45A5FA070F4345257EFF0039B70B" TargetMode="External"/><Relationship Id="rId33" Type="http://schemas.openxmlformats.org/officeDocument/2006/relationships/hyperlink" Target="http://bi-cat.ru/Faces/Lica.aspx?ID_L=21007A84-465A-CC53-11E2-2D7ECC0314C6" TargetMode="External"/><Relationship Id="rId38" Type="http://schemas.openxmlformats.org/officeDocument/2006/relationships/hyperlink" Target="http://bi-cat.ru/Faces/Lica.aspx?ID_L=21007A84-465A-CC53-11E2-2D7ECC0314C6" TargetMode="External"/><Relationship Id="rId46" Type="http://schemas.openxmlformats.org/officeDocument/2006/relationships/hyperlink" Target="notes://domino/C5257DCD001F3D7A/92FA4B64D1135CD5C52576DD0017E079/AAD721D0EABF7F0645257F9200404510" TargetMode="External"/><Relationship Id="rId2" Type="http://schemas.openxmlformats.org/officeDocument/2006/relationships/hyperlink" Target="notes://domino/C5257DCD001F3D7A/7A56BF9E4A0FB88AC52576EF003C4602/98EF36F74761D8A245257F5300201E83" TargetMode="External"/><Relationship Id="rId16" Type="http://schemas.openxmlformats.org/officeDocument/2006/relationships/hyperlink" Target="http://bi-cat.ru/Faces/Lica.aspx?ID_L=0E000EA2-3D0C-9BE2-11DB-C8A7E3769DA4" TargetMode="External"/><Relationship Id="rId20" Type="http://schemas.openxmlformats.org/officeDocument/2006/relationships/hyperlink" Target="http://bi-cat.ru/Faces/Lica.aspx?ID_L=0E00F5A1-3D0C-9BE2-11D9-C74F9577D22E" TargetMode="External"/><Relationship Id="rId29" Type="http://schemas.openxmlformats.org/officeDocument/2006/relationships/hyperlink" Target="notes://domino/C5257DCD001F3D7A/7A56BF9E4A0FB88AC52576EF003C4602/CAFAE08776941C1B45257F1E0054D48B" TargetMode="External"/><Relationship Id="rId41" Type="http://schemas.openxmlformats.org/officeDocument/2006/relationships/hyperlink" Target="http://bi-cat.ru/Faces/Lica.aspx?ID_L=21007A84-465A-CC53-11E2-2D7ECC0314C6" TargetMode="External"/><Relationship Id="rId54" Type="http://schemas.openxmlformats.org/officeDocument/2006/relationships/printerSettings" Target="../printerSettings/printerSettings2.bin"/><Relationship Id="rId1" Type="http://schemas.openxmlformats.org/officeDocument/2006/relationships/hyperlink" Target="notes://domino/C5257DCD001F3D7A/7A56BF9E4A0FB88AC52576EF003C4602/CE63DF32E61E455345257F3A0036CD3A" TargetMode="External"/><Relationship Id="rId6" Type="http://schemas.openxmlformats.org/officeDocument/2006/relationships/hyperlink" Target="notes://domino/C5257DCD001F3D7A/61E25EB07D91838C45257EC50048F296" TargetMode="External"/><Relationship Id="rId11" Type="http://schemas.openxmlformats.org/officeDocument/2006/relationships/hyperlink" Target="http://bi-cat.ru/Faces/Lica.aspx?ID_L=21007A84-465A-CC53-11E2-2D7ECC0314C6" TargetMode="External"/><Relationship Id="rId24" Type="http://schemas.openxmlformats.org/officeDocument/2006/relationships/hyperlink" Target="notes://domino/C5257DCD001F3D7A/7A56BF9E4A0FB88AC52576EF003C4602/E1A746E7753BC36045257EFF003D3CE8" TargetMode="External"/><Relationship Id="rId32" Type="http://schemas.openxmlformats.org/officeDocument/2006/relationships/hyperlink" Target="http://bi-cat.ru/Faces/Lica.aspx?ID_L=21007A84-465A-CC53-11E2-2D7ECC0314C6" TargetMode="External"/><Relationship Id="rId37" Type="http://schemas.openxmlformats.org/officeDocument/2006/relationships/hyperlink" Target="http://bi-cat.ru/Faces/Lica.aspx?ID_L=0E000EA2-3D0C-9BE2-11DB-C8A7E3769DA4" TargetMode="External"/><Relationship Id="rId40" Type="http://schemas.openxmlformats.org/officeDocument/2006/relationships/hyperlink" Target="http://bi-cat.ru/Faces/Lica.aspx?ID_L=21007A84-465A-CC53-11E2-2D7ECC0314C6" TargetMode="External"/><Relationship Id="rId45" Type="http://schemas.openxmlformats.org/officeDocument/2006/relationships/hyperlink" Target="notes://domino/C5257DCD001F3D7A/92FA4B64D1135CD5C52576DD0017E079/6820C2149334700F45257FB4004EBA1E" TargetMode="External"/><Relationship Id="rId53" Type="http://schemas.openxmlformats.org/officeDocument/2006/relationships/hyperlink" Target="http://bi-cat.ru/Faces/Lica.aspx?ID_L=0E000EA2-3D0C-9BE2-11DB-C8A7E3769DA4" TargetMode="External"/><Relationship Id="rId5" Type="http://schemas.openxmlformats.org/officeDocument/2006/relationships/hyperlink" Target="notes://domino/C5257DCD001F3D7A/7A56BF9E4A0FB88AC52576EF003C4602/1143840DD7E083B945257F6B0038B695" TargetMode="External"/><Relationship Id="rId15" Type="http://schemas.openxmlformats.org/officeDocument/2006/relationships/hyperlink" Target="http://bi-cat.ru/Faces/Lica.aspx?ID_L=0E000EA2-3D0C-9BE2-11DB-C8A7E3769DA4" TargetMode="External"/><Relationship Id="rId23" Type="http://schemas.openxmlformats.org/officeDocument/2006/relationships/hyperlink" Target="notes://domino/C5257DCD001F3D7A/7A56BF9E4A0FB88AC52576EF003C4602/5242292ED16330C745257ED4005769DD" TargetMode="External"/><Relationship Id="rId28" Type="http://schemas.openxmlformats.org/officeDocument/2006/relationships/hyperlink" Target="notes://domino/C5257DCD001F3D7A/7A56BF9E4A0FB88AC52576EF003C4602/ABED039B755D185045257F2B00316D44" TargetMode="External"/><Relationship Id="rId36" Type="http://schemas.openxmlformats.org/officeDocument/2006/relationships/hyperlink" Target="http://bi-cat.ru/Faces/Lica.aspx?ID_L=0E00F5A1-3D0C-9BE2-11D9-C74F9577D22E" TargetMode="External"/><Relationship Id="rId49" Type="http://schemas.openxmlformats.org/officeDocument/2006/relationships/hyperlink" Target="notes://domino/C5257DCD001F3D7A/92FA4B64D1135CD5C52576DD0017E079/9DE2E416B3AFB452452580350047C2C5" TargetMode="External"/><Relationship Id="rId10" Type="http://schemas.openxmlformats.org/officeDocument/2006/relationships/hyperlink" Target="http://bi-cat.ru/Faces/Lica.aspx?ID_L=21007A84-465A-CC53-11E2-2D7ECC0314C6" TargetMode="External"/><Relationship Id="rId19" Type="http://schemas.openxmlformats.org/officeDocument/2006/relationships/hyperlink" Target="http://bi-cat.ru/Faces/Lica.aspx?ID_L=0E000EA2-3D0C-9BE2-11DB-C8A7E3769DA4" TargetMode="External"/><Relationship Id="rId31" Type="http://schemas.openxmlformats.org/officeDocument/2006/relationships/hyperlink" Target="http://bi-cat.ru/Faces/Lica.aspx?ID_L=21007A84-465A-CC53-11E2-2D7ECC0314C6" TargetMode="External"/><Relationship Id="rId44" Type="http://schemas.openxmlformats.org/officeDocument/2006/relationships/hyperlink" Target="notes://domino/C5257DCD001F3D7A/92FA4B64D1135CD5C52576DD0017E079/CD2FEC5DB1F4104E45257F6400346212" TargetMode="External"/><Relationship Id="rId52" Type="http://schemas.openxmlformats.org/officeDocument/2006/relationships/hyperlink" Target="http://bi-cat.ru/Faces/Lica.aspx?ID_L=0E000EA2-3D0C-9BE2-11DB-C8A7E3769DA4" TargetMode="External"/><Relationship Id="rId4" Type="http://schemas.openxmlformats.org/officeDocument/2006/relationships/hyperlink" Target="notes://domino/C5257DCD001F3D7A/7A56BF9E4A0FB88AC52576EF003C4602/0E31683160BE814E45257EA6002F5D25" TargetMode="External"/><Relationship Id="rId9" Type="http://schemas.openxmlformats.org/officeDocument/2006/relationships/hyperlink" Target="http://bi-cat.ru/Faces/Lica.aspx?ID_L=21007A84-465A-CC53-11E2-2D7ECC0314C6" TargetMode="External"/><Relationship Id="rId14" Type="http://schemas.openxmlformats.org/officeDocument/2006/relationships/hyperlink" Target="http://bi-cat.ru/Faces/Lica.aspx?ID_L=21007A84-465A-CC53-11E2-2D7ECC0314C6" TargetMode="External"/><Relationship Id="rId22" Type="http://schemas.openxmlformats.org/officeDocument/2006/relationships/hyperlink" Target="notes://domino/C5257DCD001F3D7A/7A56BF9E4A0FB88AC52576EF003C4602/09F22E70B125282445257E82003E54CF" TargetMode="External"/><Relationship Id="rId27" Type="http://schemas.openxmlformats.org/officeDocument/2006/relationships/hyperlink" Target="notes://domino/C5257DCD001F3D7A/7A56BF9E4A0FB88AC52576EF003C4602/C5D972F2B25A93F745257F2B00318978" TargetMode="External"/><Relationship Id="rId30" Type="http://schemas.openxmlformats.org/officeDocument/2006/relationships/hyperlink" Target="http://bi-cat.ru/Faces/Lica.aspx?ID_L=0E000EA2-3D0C-9BE2-11DB-C8A7E3769DA4" TargetMode="External"/><Relationship Id="rId35" Type="http://schemas.openxmlformats.org/officeDocument/2006/relationships/hyperlink" Target="http://bi-cat.ru/Faces/Lica.aspx?ID_L=0E00F5A1-3D0C-9BE2-11D9-C74F9577D22E" TargetMode="External"/><Relationship Id="rId43" Type="http://schemas.openxmlformats.org/officeDocument/2006/relationships/hyperlink" Target="notes://domino/C5257DCD001F3D7A/92FA4B64D1135CD5C52576DD0017E079/AEB40A88C0615A3245257F16001BE8AB" TargetMode="External"/><Relationship Id="rId48" Type="http://schemas.openxmlformats.org/officeDocument/2006/relationships/hyperlink" Target="notes://domino/C5257DCD001F3D7A/92FA4B64D1135CD5C52576DD0017E079/0647D9A1A52B8FD44525801A002F1C42" TargetMode="External"/><Relationship Id="rId8" Type="http://schemas.openxmlformats.org/officeDocument/2006/relationships/hyperlink" Target="notes://domino/C5257DCD001F3D7A/7A56BF9E4A0FB88AC52576EF003C4602/7D93CB6F997B7C4045257E7B001FB19F" TargetMode="External"/><Relationship Id="rId51" Type="http://schemas.openxmlformats.org/officeDocument/2006/relationships/hyperlink" Target="http://bi-cat.ru/Faces/Lica.aspx?ID_L=0E00F5A1-3D0C-9BE2-11D9-C74F9577D22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K13" sqref="K13"/>
    </sheetView>
  </sheetViews>
  <sheetFormatPr defaultRowHeight="15" x14ac:dyDescent="0.25"/>
  <cols>
    <col min="1" max="1" width="28.28515625" customWidth="1"/>
    <col min="2" max="2" width="15.42578125" bestFit="1" customWidth="1"/>
    <col min="3" max="3" width="18.28515625" customWidth="1"/>
    <col min="4" max="5" width="15.28515625" customWidth="1"/>
    <col min="6" max="6" width="15" customWidth="1"/>
    <col min="7" max="7" width="21.140625" customWidth="1"/>
  </cols>
  <sheetData>
    <row r="2" spans="1:10" x14ac:dyDescent="0.25">
      <c r="A2" s="38" t="s">
        <v>14</v>
      </c>
      <c r="B2" s="39" t="s">
        <v>12</v>
      </c>
      <c r="C2" s="39" t="s">
        <v>13</v>
      </c>
      <c r="D2" s="39" t="s">
        <v>9</v>
      </c>
      <c r="E2" s="39" t="s">
        <v>10</v>
      </c>
      <c r="F2" s="39" t="s">
        <v>11</v>
      </c>
      <c r="G2" s="39" t="s">
        <v>3</v>
      </c>
    </row>
    <row r="3" spans="1:10" x14ac:dyDescent="0.25">
      <c r="A3" s="40" t="s">
        <v>24</v>
      </c>
      <c r="B3" s="41" t="e">
        <f>Общая!#REF!</f>
        <v>#REF!</v>
      </c>
      <c r="C3" s="41" t="e">
        <f>Общая!#REF!</f>
        <v>#REF!</v>
      </c>
      <c r="D3" s="41" t="e">
        <f>Общая!#REF!</f>
        <v>#REF!</v>
      </c>
      <c r="E3" s="41" t="e">
        <f>Общая!#REF!</f>
        <v>#REF!</v>
      </c>
      <c r="F3" s="41" t="e">
        <f>Общая!#REF!</f>
        <v>#REF!</v>
      </c>
      <c r="G3" s="41" t="e">
        <f>Общая!L139</f>
        <v>#REF!</v>
      </c>
      <c r="H3" s="34"/>
      <c r="I3" s="34"/>
      <c r="J3" s="34"/>
    </row>
    <row r="4" spans="1:10" x14ac:dyDescent="0.25">
      <c r="A4" s="40" t="s">
        <v>23</v>
      </c>
      <c r="B4" s="41" t="e">
        <f>Общая!#REF!</f>
        <v>#REF!</v>
      </c>
      <c r="C4" s="41" t="e">
        <f>Общая!#REF!</f>
        <v>#REF!</v>
      </c>
      <c r="D4" s="41" t="e">
        <f>Общая!#REF!</f>
        <v>#REF!</v>
      </c>
      <c r="E4" s="41" t="e">
        <f>Общая!#REF!</f>
        <v>#REF!</v>
      </c>
      <c r="F4" s="41" t="e">
        <f>Общая!#REF!</f>
        <v>#REF!</v>
      </c>
      <c r="G4" s="41" t="e">
        <f>Общая!L140</f>
        <v>#REF!</v>
      </c>
      <c r="H4" s="34"/>
      <c r="I4" s="34"/>
      <c r="J4" s="34"/>
    </row>
    <row r="5" spans="1:10" x14ac:dyDescent="0.25">
      <c r="A5" s="40" t="s">
        <v>22</v>
      </c>
      <c r="B5" s="41" t="e">
        <f>Общая!#REF!</f>
        <v>#REF!</v>
      </c>
      <c r="C5" s="41" t="e">
        <f>Общая!#REF!</f>
        <v>#REF!</v>
      </c>
      <c r="D5" s="41" t="e">
        <f>Общая!#REF!</f>
        <v>#REF!</v>
      </c>
      <c r="E5" s="41" t="e">
        <f>Общая!#REF!</f>
        <v>#REF!</v>
      </c>
      <c r="F5" s="41" t="e">
        <f>Общая!#REF!</f>
        <v>#REF!</v>
      </c>
      <c r="G5" s="41" t="e">
        <f>Общая!L141</f>
        <v>#REF!</v>
      </c>
      <c r="H5" s="34"/>
      <c r="I5" s="34"/>
      <c r="J5" s="34"/>
    </row>
    <row r="6" spans="1:10" x14ac:dyDescent="0.25">
      <c r="A6" s="40" t="s">
        <v>16</v>
      </c>
      <c r="B6" s="41" t="e">
        <f>Общая!#REF!</f>
        <v>#REF!</v>
      </c>
      <c r="C6" s="41" t="e">
        <f>Общая!#REF!</f>
        <v>#REF!</v>
      </c>
      <c r="D6" s="41" t="e">
        <f>Общая!#REF!</f>
        <v>#REF!</v>
      </c>
      <c r="E6" s="41" t="e">
        <f>Общая!#REF!</f>
        <v>#REF!</v>
      </c>
      <c r="F6" s="41" t="e">
        <f>Общая!#REF!</f>
        <v>#REF!</v>
      </c>
      <c r="G6" s="41" t="e">
        <f>Общая!L142</f>
        <v>#REF!</v>
      </c>
      <c r="H6" s="34"/>
      <c r="I6" s="34"/>
      <c r="J6" s="34"/>
    </row>
    <row r="7" spans="1:10" x14ac:dyDescent="0.25">
      <c r="A7" s="40" t="s">
        <v>17</v>
      </c>
      <c r="B7" s="41" t="e">
        <f>Общая!#REF!</f>
        <v>#REF!</v>
      </c>
      <c r="C7" s="41" t="e">
        <f>Общая!#REF!</f>
        <v>#REF!</v>
      </c>
      <c r="D7" s="41" t="e">
        <f>Общая!#REF!</f>
        <v>#REF!</v>
      </c>
      <c r="E7" s="41" t="e">
        <f>Общая!#REF!</f>
        <v>#REF!</v>
      </c>
      <c r="F7" s="41" t="e">
        <f>Общая!#REF!</f>
        <v>#REF!</v>
      </c>
      <c r="G7" s="41" t="e">
        <f>Общая!L143</f>
        <v>#REF!</v>
      </c>
      <c r="H7" s="34"/>
      <c r="I7" s="34"/>
      <c r="J7" s="34"/>
    </row>
    <row r="8" spans="1:10" x14ac:dyDescent="0.25">
      <c r="A8" s="40" t="s">
        <v>28</v>
      </c>
      <c r="B8" s="41" t="e">
        <f>Общая!#REF!</f>
        <v>#REF!</v>
      </c>
      <c r="C8" s="41" t="e">
        <f>Общая!#REF!</f>
        <v>#REF!</v>
      </c>
      <c r="D8" s="41" t="e">
        <f>Общая!#REF!</f>
        <v>#REF!</v>
      </c>
      <c r="E8" s="41" t="e">
        <f>Общая!#REF!</f>
        <v>#REF!</v>
      </c>
      <c r="F8" s="41" t="e">
        <f>Общая!#REF!</f>
        <v>#REF!</v>
      </c>
      <c r="G8" s="41" t="e">
        <f>Общая!L144</f>
        <v>#REF!</v>
      </c>
      <c r="H8" s="34"/>
      <c r="I8" s="34"/>
      <c r="J8" s="34"/>
    </row>
    <row r="9" spans="1:10" x14ac:dyDescent="0.25">
      <c r="A9" s="42" t="s">
        <v>26</v>
      </c>
      <c r="B9" s="41" t="e">
        <f>Общая!#REF!</f>
        <v>#REF!</v>
      </c>
      <c r="C9" s="41" t="e">
        <f>Общая!#REF!</f>
        <v>#REF!</v>
      </c>
      <c r="D9" s="41" t="e">
        <f>Общая!#REF!</f>
        <v>#REF!</v>
      </c>
      <c r="E9" s="41" t="e">
        <f>Общая!#REF!</f>
        <v>#REF!</v>
      </c>
      <c r="F9" s="41" t="e">
        <f>Общая!#REF!</f>
        <v>#REF!</v>
      </c>
      <c r="G9" s="41" t="e">
        <f>Общая!L145</f>
        <v>#REF!</v>
      </c>
      <c r="H9" s="34"/>
      <c r="I9" s="34"/>
      <c r="J9" s="34"/>
    </row>
    <row r="10" spans="1:10" x14ac:dyDescent="0.25">
      <c r="A10" s="40" t="s">
        <v>25</v>
      </c>
      <c r="B10" s="41" t="e">
        <f>Общая!#REF!</f>
        <v>#REF!</v>
      </c>
      <c r="C10" s="41" t="e">
        <f>Общая!#REF!</f>
        <v>#REF!</v>
      </c>
      <c r="D10" s="41" t="e">
        <f>Общая!#REF!</f>
        <v>#REF!</v>
      </c>
      <c r="E10" s="41" t="e">
        <f>Общая!#REF!</f>
        <v>#REF!</v>
      </c>
      <c r="F10" s="41" t="e">
        <f>Общая!#REF!</f>
        <v>#REF!</v>
      </c>
      <c r="G10" s="41" t="e">
        <f>Общая!L146</f>
        <v>#REF!</v>
      </c>
      <c r="H10" s="34"/>
      <c r="I10" s="34"/>
      <c r="J10" s="34"/>
    </row>
    <row r="11" spans="1:10" x14ac:dyDescent="0.25">
      <c r="A11" s="40" t="s">
        <v>27</v>
      </c>
      <c r="B11" s="41" t="e">
        <f>Общая!#REF!</f>
        <v>#REF!</v>
      </c>
      <c r="C11" s="41" t="e">
        <f>Общая!#REF!</f>
        <v>#REF!</v>
      </c>
      <c r="D11" s="41" t="e">
        <f>Общая!#REF!</f>
        <v>#REF!</v>
      </c>
      <c r="E11" s="41" t="e">
        <f>Общая!#REF!</f>
        <v>#REF!</v>
      </c>
      <c r="F11" s="41" t="e">
        <f>Общая!#REF!</f>
        <v>#REF!</v>
      </c>
      <c r="G11" s="41" t="e">
        <f>Общая!L147</f>
        <v>#REF!</v>
      </c>
      <c r="H11" s="34"/>
      <c r="I11" s="34"/>
      <c r="J11" s="34"/>
    </row>
    <row r="12" spans="1:10" x14ac:dyDescent="0.25">
      <c r="A12" s="40" t="s">
        <v>3</v>
      </c>
      <c r="B12" s="41" t="e">
        <f>Общая!#REF!</f>
        <v>#REF!</v>
      </c>
      <c r="C12" s="41" t="e">
        <f>Общая!#REF!</f>
        <v>#REF!</v>
      </c>
      <c r="D12" s="41" t="e">
        <f>Общая!#REF!</f>
        <v>#REF!</v>
      </c>
      <c r="E12" s="41" t="e">
        <f>Общая!#REF!</f>
        <v>#REF!</v>
      </c>
      <c r="F12" s="41" t="e">
        <f>Общая!#REF!</f>
        <v>#REF!</v>
      </c>
      <c r="G12" s="41" t="e">
        <f>Общая!L148</f>
        <v>#REF!</v>
      </c>
      <c r="H12" s="34"/>
      <c r="I12" s="34"/>
      <c r="J12" s="34"/>
    </row>
  </sheetData>
  <autoFilter ref="A2:A1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2"/>
  <sheetViews>
    <sheetView tabSelected="1" topLeftCell="A6" zoomScale="130" zoomScaleNormal="130" workbookViewId="0">
      <pane ySplit="1" topLeftCell="A7" activePane="bottomLeft" state="frozen"/>
      <selection activeCell="A6" sqref="A6"/>
      <selection pane="bottomLeft" activeCell="A11" sqref="A11"/>
    </sheetView>
  </sheetViews>
  <sheetFormatPr defaultColWidth="9.140625" defaultRowHeight="15" x14ac:dyDescent="0.25"/>
  <cols>
    <col min="1" max="1" width="49.85546875" style="21" customWidth="1"/>
    <col min="2" max="2" width="19.7109375" style="21" customWidth="1"/>
    <col min="3" max="3" width="43.5703125" style="21" customWidth="1"/>
    <col min="4" max="5" width="10.7109375" style="21" hidden="1" customWidth="1"/>
    <col min="6" max="11" width="10.7109375" style="21" customWidth="1"/>
    <col min="12" max="12" width="12.7109375" style="48" customWidth="1"/>
    <col min="13" max="16384" width="9.140625" style="4"/>
  </cols>
  <sheetData>
    <row r="1" spans="1:12" hidden="1" x14ac:dyDescent="0.25"/>
    <row r="2" spans="1:12" hidden="1" x14ac:dyDescent="0.25">
      <c r="A2" s="22"/>
      <c r="B2" s="22"/>
      <c r="C2" s="22"/>
      <c r="D2" s="49"/>
      <c r="E2" s="49"/>
      <c r="F2" s="49"/>
      <c r="G2" s="49"/>
      <c r="H2" s="49"/>
      <c r="I2" s="49"/>
      <c r="J2" s="49"/>
      <c r="K2" s="49"/>
    </row>
    <row r="3" spans="1:12" hidden="1" x14ac:dyDescent="0.25">
      <c r="A3" s="22"/>
      <c r="B3" s="22"/>
      <c r="C3" s="22"/>
      <c r="D3" s="49"/>
      <c r="E3" s="49"/>
      <c r="F3" s="49"/>
      <c r="G3" s="49"/>
      <c r="H3" s="49"/>
      <c r="I3" s="49"/>
      <c r="J3" s="49"/>
      <c r="K3" s="49"/>
    </row>
    <row r="4" spans="1:12" hidden="1" x14ac:dyDescent="0.25">
      <c r="A4" s="22"/>
      <c r="B4" s="22"/>
      <c r="C4" s="22"/>
      <c r="D4" s="49"/>
      <c r="E4" s="49"/>
      <c r="F4" s="49"/>
      <c r="G4" s="49"/>
      <c r="H4" s="49"/>
      <c r="I4" s="49"/>
      <c r="J4" s="49"/>
      <c r="K4" s="49"/>
    </row>
    <row r="5" spans="1:12" hidden="1" x14ac:dyDescent="0.25">
      <c r="A5" s="23"/>
      <c r="B5" s="23"/>
      <c r="C5" s="23"/>
      <c r="D5" s="49"/>
      <c r="E5" s="49"/>
      <c r="F5" s="49"/>
      <c r="G5" s="49"/>
      <c r="H5" s="49"/>
      <c r="I5" s="49"/>
      <c r="J5" s="49"/>
      <c r="K5" s="49"/>
    </row>
    <row r="6" spans="1:12" ht="43.5" customHeight="1" x14ac:dyDescent="0.25">
      <c r="A6" s="50" t="s">
        <v>15</v>
      </c>
      <c r="B6" s="50" t="s">
        <v>55</v>
      </c>
      <c r="C6" s="51" t="s">
        <v>14</v>
      </c>
      <c r="D6" s="47" t="s">
        <v>40</v>
      </c>
      <c r="E6" s="18" t="s">
        <v>41</v>
      </c>
      <c r="F6" s="47" t="s">
        <v>42</v>
      </c>
      <c r="G6" s="18" t="s">
        <v>12</v>
      </c>
      <c r="H6" s="47" t="s">
        <v>13</v>
      </c>
      <c r="I6" s="47" t="s">
        <v>9</v>
      </c>
      <c r="J6" s="47" t="s">
        <v>10</v>
      </c>
      <c r="K6" s="47" t="s">
        <v>11</v>
      </c>
      <c r="L6" s="18" t="s">
        <v>3</v>
      </c>
    </row>
    <row r="7" spans="1:12" ht="38.25" customHeight="1" x14ac:dyDescent="0.25">
      <c r="A7" s="44"/>
      <c r="B7" s="44"/>
      <c r="C7" s="43"/>
      <c r="D7" s="18" t="s">
        <v>71</v>
      </c>
      <c r="E7" s="18" t="s">
        <v>71</v>
      </c>
      <c r="F7" s="18" t="s">
        <v>71</v>
      </c>
      <c r="G7" s="18" t="s">
        <v>71</v>
      </c>
      <c r="H7" s="18" t="s">
        <v>71</v>
      </c>
      <c r="I7" s="18" t="s">
        <v>71</v>
      </c>
      <c r="J7" s="18" t="s">
        <v>71</v>
      </c>
      <c r="K7" s="18" t="s">
        <v>71</v>
      </c>
      <c r="L7" s="18" t="s">
        <v>71</v>
      </c>
    </row>
    <row r="8" spans="1:12" ht="29.25" customHeight="1" x14ac:dyDescent="0.25">
      <c r="A8" s="29" t="s">
        <v>8</v>
      </c>
      <c r="B8" s="29"/>
      <c r="C8" s="26"/>
      <c r="D8" s="124"/>
      <c r="E8" s="124"/>
      <c r="F8" s="124"/>
      <c r="G8" s="124"/>
      <c r="H8" s="124"/>
      <c r="I8" s="124"/>
      <c r="J8" s="124"/>
      <c r="K8" s="124"/>
      <c r="L8" s="125"/>
    </row>
    <row r="9" spans="1:12" x14ac:dyDescent="0.25">
      <c r="A9" s="52" t="s">
        <v>47</v>
      </c>
      <c r="B9" s="53" t="s">
        <v>56</v>
      </c>
      <c r="C9" s="54" t="s">
        <v>68</v>
      </c>
      <c r="D9" s="55">
        <v>3000</v>
      </c>
      <c r="E9" s="55"/>
      <c r="F9" s="55">
        <v>2000</v>
      </c>
      <c r="G9" s="56"/>
      <c r="H9" s="57"/>
      <c r="I9" s="57"/>
      <c r="J9" s="57"/>
      <c r="K9" s="57"/>
      <c r="L9" s="58">
        <f>SUM(D9:I9)</f>
        <v>5000</v>
      </c>
    </row>
    <row r="10" spans="1:12" s="7" customFormat="1" x14ac:dyDescent="0.25">
      <c r="A10" s="52" t="s">
        <v>52</v>
      </c>
      <c r="B10" s="52"/>
      <c r="C10" s="54" t="s">
        <v>68</v>
      </c>
      <c r="D10" s="56"/>
      <c r="E10" s="22"/>
      <c r="F10" s="59">
        <v>900</v>
      </c>
      <c r="G10" s="59">
        <v>3000</v>
      </c>
      <c r="H10" s="59">
        <v>3000</v>
      </c>
      <c r="I10" s="102">
        <v>4100</v>
      </c>
      <c r="J10" s="103"/>
      <c r="K10" s="103"/>
      <c r="L10" s="58">
        <f>SUM(D10:G10)</f>
        <v>3900</v>
      </c>
    </row>
    <row r="11" spans="1:12" s="7" customFormat="1" x14ac:dyDescent="0.25">
      <c r="A11" s="1" t="s">
        <v>61</v>
      </c>
      <c r="B11" s="52"/>
      <c r="C11" s="54" t="s">
        <v>69</v>
      </c>
      <c r="D11" s="56"/>
      <c r="E11" s="70"/>
      <c r="F11" s="59">
        <v>416</v>
      </c>
      <c r="G11" s="56"/>
      <c r="H11" s="56"/>
      <c r="I11" s="103"/>
      <c r="J11" s="103"/>
      <c r="K11" s="103"/>
      <c r="L11" s="58">
        <f>SUM(D11:G11)</f>
        <v>416</v>
      </c>
    </row>
    <row r="12" spans="1:12" s="7" customFormat="1" x14ac:dyDescent="0.25">
      <c r="A12" s="3" t="s">
        <v>45</v>
      </c>
      <c r="B12" s="60" t="s">
        <v>57</v>
      </c>
      <c r="C12" s="54" t="s">
        <v>69</v>
      </c>
      <c r="D12" s="56"/>
      <c r="F12" s="55">
        <v>4700</v>
      </c>
      <c r="G12" s="56"/>
      <c r="H12" s="56"/>
      <c r="I12" s="56"/>
      <c r="J12" s="56"/>
      <c r="K12" s="56"/>
      <c r="L12" s="58">
        <f t="shared" ref="L12" si="0">SUM(D12:I12)</f>
        <v>4700</v>
      </c>
    </row>
    <row r="13" spans="1:12" x14ac:dyDescent="0.25">
      <c r="A13" s="16" t="s">
        <v>3</v>
      </c>
      <c r="B13" s="16"/>
      <c r="C13" s="16"/>
      <c r="D13" s="61"/>
      <c r="E13" s="61"/>
      <c r="F13" s="61">
        <f>SUM(F9:F12)</f>
        <v>8016</v>
      </c>
      <c r="G13" s="61">
        <f t="shared" ref="G13:L13" si="1">SUM(G9:G12)</f>
        <v>3000</v>
      </c>
      <c r="H13" s="61">
        <f t="shared" si="1"/>
        <v>3000</v>
      </c>
      <c r="I13" s="61">
        <f t="shared" si="1"/>
        <v>4100</v>
      </c>
      <c r="J13" s="61"/>
      <c r="K13" s="61"/>
      <c r="L13" s="61">
        <f t="shared" si="1"/>
        <v>14016</v>
      </c>
    </row>
    <row r="14" spans="1:12" ht="19.5" customHeight="1" x14ac:dyDescent="0.25">
      <c r="A14" s="24" t="s">
        <v>19</v>
      </c>
      <c r="B14" s="24"/>
      <c r="C14" s="24"/>
      <c r="D14" s="62"/>
      <c r="E14" s="62"/>
      <c r="F14" s="62"/>
      <c r="G14" s="62"/>
      <c r="H14" s="62"/>
      <c r="I14" s="62"/>
      <c r="J14" s="62"/>
      <c r="K14" s="62"/>
      <c r="L14" s="18"/>
    </row>
    <row r="15" spans="1:12" ht="17.25" customHeight="1" x14ac:dyDescent="0.25">
      <c r="A15" s="52" t="s">
        <v>49</v>
      </c>
      <c r="B15" s="53"/>
      <c r="C15" s="54" t="s">
        <v>68</v>
      </c>
      <c r="D15" s="63"/>
      <c r="E15" s="64"/>
      <c r="F15" s="64">
        <v>2600</v>
      </c>
      <c r="G15" s="64">
        <v>3400</v>
      </c>
      <c r="H15" s="65"/>
      <c r="I15" s="65"/>
      <c r="J15" s="65"/>
      <c r="K15" s="65"/>
      <c r="L15" s="58">
        <f>SUM(D15:H15)</f>
        <v>6000</v>
      </c>
    </row>
    <row r="16" spans="1:12" s="7" customFormat="1" ht="17.25" customHeight="1" x14ac:dyDescent="0.25">
      <c r="A16" s="52" t="s">
        <v>61</v>
      </c>
      <c r="B16" s="53"/>
      <c r="C16" s="54" t="s">
        <v>69</v>
      </c>
      <c r="D16" s="63"/>
      <c r="E16" s="64"/>
      <c r="F16" s="64">
        <v>2000</v>
      </c>
      <c r="G16" s="64">
        <v>2300</v>
      </c>
      <c r="H16" s="65"/>
      <c r="I16" s="65"/>
      <c r="J16" s="65"/>
      <c r="K16" s="65"/>
      <c r="L16" s="58"/>
    </row>
    <row r="17" spans="1:12" x14ac:dyDescent="0.25">
      <c r="A17" s="52" t="s">
        <v>51</v>
      </c>
      <c r="B17" s="52"/>
      <c r="C17" s="54" t="s">
        <v>68</v>
      </c>
      <c r="D17" s="66"/>
      <c r="E17" s="67"/>
      <c r="F17" s="67"/>
      <c r="G17" s="67"/>
      <c r="H17" s="68"/>
      <c r="I17" s="68"/>
      <c r="J17" s="68"/>
      <c r="K17" s="68"/>
      <c r="L17" s="58">
        <f>SUM(D17:H17)</f>
        <v>0</v>
      </c>
    </row>
    <row r="18" spans="1:12" x14ac:dyDescent="0.25">
      <c r="A18" s="15" t="s">
        <v>6</v>
      </c>
      <c r="B18" s="15"/>
      <c r="C18" s="15"/>
      <c r="D18" s="69"/>
      <c r="E18" s="69"/>
      <c r="F18" s="69">
        <f>SUM(F15:F17)</f>
        <v>4600</v>
      </c>
      <c r="G18" s="69">
        <f>SUM(G15:G17)</f>
        <v>5700</v>
      </c>
      <c r="H18" s="69">
        <f>SUM(H15:H17)</f>
        <v>0</v>
      </c>
      <c r="I18" s="69"/>
      <c r="J18" s="69"/>
      <c r="K18" s="69"/>
      <c r="L18" s="17">
        <f>SUM(D18:H18)</f>
        <v>10300</v>
      </c>
    </row>
    <row r="19" spans="1:12" hidden="1" x14ac:dyDescent="0.25">
      <c r="A19" s="27" t="s">
        <v>2</v>
      </c>
      <c r="B19" s="27"/>
      <c r="C19" s="26"/>
      <c r="D19" s="45"/>
      <c r="E19" s="45"/>
      <c r="F19" s="45"/>
      <c r="G19" s="45"/>
      <c r="H19" s="45"/>
      <c r="I19" s="45"/>
      <c r="J19" s="45"/>
      <c r="K19" s="45"/>
      <c r="L19" s="18"/>
    </row>
    <row r="20" spans="1:12" hidden="1" x14ac:dyDescent="0.25">
      <c r="A20" s="52" t="s">
        <v>53</v>
      </c>
      <c r="B20" s="52"/>
      <c r="C20" s="54" t="s">
        <v>68</v>
      </c>
      <c r="D20" s="70"/>
      <c r="E20" s="70"/>
      <c r="F20" s="71">
        <v>0</v>
      </c>
      <c r="G20" s="71">
        <v>0</v>
      </c>
      <c r="H20" s="72">
        <v>0</v>
      </c>
      <c r="I20" s="72"/>
      <c r="J20" s="72"/>
      <c r="K20" s="72"/>
      <c r="L20" s="73">
        <v>0</v>
      </c>
    </row>
    <row r="21" spans="1:12" hidden="1" x14ac:dyDescent="0.25">
      <c r="A21" s="52" t="s">
        <v>54</v>
      </c>
      <c r="B21" s="52"/>
      <c r="C21" s="54" t="s">
        <v>68</v>
      </c>
      <c r="D21" s="70"/>
      <c r="E21" s="70"/>
      <c r="F21" s="70"/>
      <c r="G21" s="70"/>
      <c r="H21" s="74">
        <v>0</v>
      </c>
      <c r="I21" s="74"/>
      <c r="J21" s="74"/>
      <c r="K21" s="74"/>
      <c r="L21" s="73">
        <v>0</v>
      </c>
    </row>
    <row r="22" spans="1:12" hidden="1" x14ac:dyDescent="0.25">
      <c r="A22" s="14" t="s">
        <v>3</v>
      </c>
      <c r="B22" s="14"/>
      <c r="C22" s="14"/>
      <c r="D22" s="2"/>
      <c r="E22" s="2"/>
      <c r="F22" s="69">
        <v>0</v>
      </c>
      <c r="G22" s="69">
        <f t="shared" ref="G22" si="2">SUM(G20:G21)</f>
        <v>0</v>
      </c>
      <c r="H22" s="69">
        <v>0</v>
      </c>
      <c r="I22" s="69"/>
      <c r="J22" s="69"/>
      <c r="K22" s="69"/>
      <c r="L22" s="18">
        <v>0</v>
      </c>
    </row>
    <row r="23" spans="1:12" ht="25.5" customHeight="1" x14ac:dyDescent="0.25">
      <c r="A23" s="26" t="s">
        <v>92</v>
      </c>
      <c r="B23" s="113"/>
      <c r="C23" s="26"/>
      <c r="D23" s="45"/>
      <c r="E23" s="45"/>
      <c r="F23" s="45"/>
      <c r="G23" s="45"/>
      <c r="H23" s="45"/>
      <c r="I23" s="45"/>
      <c r="J23" s="45"/>
      <c r="K23" s="45"/>
      <c r="L23" s="18"/>
    </row>
    <row r="24" spans="1:12" s="7" customFormat="1" x14ac:dyDescent="0.25">
      <c r="A24" s="112" t="s">
        <v>47</v>
      </c>
      <c r="B24" s="114" t="s">
        <v>111</v>
      </c>
      <c r="C24" s="54" t="s">
        <v>68</v>
      </c>
      <c r="D24" s="56"/>
      <c r="E24" s="55"/>
      <c r="F24" s="55">
        <v>4000</v>
      </c>
      <c r="G24" s="55">
        <v>6134</v>
      </c>
      <c r="H24" s="57"/>
      <c r="I24" s="57"/>
      <c r="J24" s="57"/>
      <c r="K24" s="57"/>
      <c r="L24" s="58">
        <f>SUM(D24:K24)</f>
        <v>10134</v>
      </c>
    </row>
    <row r="25" spans="1:12" s="7" customFormat="1" x14ac:dyDescent="0.25">
      <c r="A25" s="112" t="s">
        <v>51</v>
      </c>
      <c r="B25" s="116" t="s">
        <v>105</v>
      </c>
      <c r="C25" s="54" t="s">
        <v>68</v>
      </c>
      <c r="D25" s="55"/>
      <c r="E25" s="55"/>
      <c r="F25" s="55">
        <v>2250</v>
      </c>
      <c r="G25" s="56"/>
      <c r="H25" s="57"/>
      <c r="I25" s="57"/>
      <c r="J25" s="57"/>
      <c r="K25" s="57"/>
      <c r="L25" s="58">
        <f t="shared" ref="L25:L30" si="3">SUM(D25:K25)</f>
        <v>2250</v>
      </c>
    </row>
    <row r="26" spans="1:12" x14ac:dyDescent="0.25">
      <c r="A26" s="112" t="s">
        <v>61</v>
      </c>
      <c r="B26" s="114" t="s">
        <v>112</v>
      </c>
      <c r="C26" s="54" t="s">
        <v>69</v>
      </c>
      <c r="D26" s="56"/>
      <c r="E26" s="104"/>
      <c r="F26" s="104">
        <v>4000</v>
      </c>
      <c r="G26" s="104">
        <v>4034</v>
      </c>
      <c r="H26" s="56"/>
      <c r="I26" s="56"/>
      <c r="J26" s="56"/>
      <c r="K26" s="56"/>
      <c r="L26" s="58">
        <f t="shared" si="3"/>
        <v>8034</v>
      </c>
    </row>
    <row r="27" spans="1:12" s="7" customFormat="1" x14ac:dyDescent="0.25">
      <c r="A27" s="112" t="s">
        <v>45</v>
      </c>
      <c r="B27" s="52"/>
      <c r="C27" s="54" t="s">
        <v>69</v>
      </c>
      <c r="D27" s="56"/>
      <c r="E27" s="105"/>
      <c r="F27" s="104">
        <v>1462</v>
      </c>
      <c r="G27" s="105"/>
      <c r="H27" s="56"/>
      <c r="I27" s="56"/>
      <c r="J27" s="56"/>
      <c r="K27" s="56"/>
      <c r="L27" s="58">
        <f t="shared" si="3"/>
        <v>1462</v>
      </c>
    </row>
    <row r="28" spans="1:12" s="7" customFormat="1" x14ac:dyDescent="0.25">
      <c r="A28" s="52" t="s">
        <v>48</v>
      </c>
      <c r="B28" s="52"/>
      <c r="C28" s="54" t="s">
        <v>68</v>
      </c>
      <c r="D28" s="56"/>
      <c r="E28" s="105"/>
      <c r="F28" s="104">
        <v>1700</v>
      </c>
      <c r="G28" s="104">
        <v>1700</v>
      </c>
      <c r="H28" s="59">
        <v>1700</v>
      </c>
      <c r="I28" s="56"/>
      <c r="J28" s="56"/>
      <c r="K28" s="56"/>
      <c r="L28" s="58">
        <f t="shared" si="3"/>
        <v>5100</v>
      </c>
    </row>
    <row r="29" spans="1:12" s="7" customFormat="1" x14ac:dyDescent="0.25">
      <c r="A29" s="52" t="s">
        <v>49</v>
      </c>
      <c r="B29" s="52"/>
      <c r="C29" s="54" t="s">
        <v>68</v>
      </c>
      <c r="D29" s="56"/>
      <c r="E29" s="105"/>
      <c r="F29" s="105"/>
      <c r="G29" s="104">
        <v>1700</v>
      </c>
      <c r="H29" s="104">
        <v>1700</v>
      </c>
      <c r="I29" s="104">
        <v>1700</v>
      </c>
      <c r="J29" s="56"/>
      <c r="K29" s="56"/>
      <c r="L29" s="58">
        <f t="shared" si="3"/>
        <v>5100</v>
      </c>
    </row>
    <row r="30" spans="1:12" s="7" customFormat="1" x14ac:dyDescent="0.25">
      <c r="A30" s="52" t="s">
        <v>104</v>
      </c>
      <c r="B30" s="52"/>
      <c r="C30" s="54" t="s">
        <v>68</v>
      </c>
      <c r="D30" s="56"/>
      <c r="E30" s="105"/>
      <c r="F30" s="105"/>
      <c r="G30" s="105"/>
      <c r="H30" s="56"/>
      <c r="I30" s="104">
        <v>1700</v>
      </c>
      <c r="J30" s="104">
        <v>1700</v>
      </c>
      <c r="K30" s="104">
        <v>1700</v>
      </c>
      <c r="L30" s="58">
        <f t="shared" si="3"/>
        <v>5100</v>
      </c>
    </row>
    <row r="31" spans="1:12" x14ac:dyDescent="0.25">
      <c r="A31" s="14" t="s">
        <v>6</v>
      </c>
      <c r="B31" s="14"/>
      <c r="C31" s="14"/>
      <c r="D31" s="61"/>
      <c r="E31" s="61"/>
      <c r="F31" s="61">
        <f t="shared" ref="F31:L31" si="4">SUM(F24:F30)</f>
        <v>13412</v>
      </c>
      <c r="G31" s="61">
        <f t="shared" si="4"/>
        <v>13568</v>
      </c>
      <c r="H31" s="61">
        <f t="shared" si="4"/>
        <v>3400</v>
      </c>
      <c r="I31" s="61">
        <f t="shared" si="4"/>
        <v>3400</v>
      </c>
      <c r="J31" s="61">
        <f t="shared" si="4"/>
        <v>1700</v>
      </c>
      <c r="K31" s="61">
        <f t="shared" si="4"/>
        <v>1700</v>
      </c>
      <c r="L31" s="61">
        <f t="shared" si="4"/>
        <v>37180</v>
      </c>
    </row>
    <row r="32" spans="1:12" ht="21" customHeight="1" x14ac:dyDescent="0.25">
      <c r="A32" s="26" t="s">
        <v>30</v>
      </c>
      <c r="B32" s="113"/>
      <c r="C32" s="2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1:12" x14ac:dyDescent="0.25">
      <c r="A33" s="112" t="s">
        <v>93</v>
      </c>
      <c r="B33" s="115" t="s">
        <v>106</v>
      </c>
      <c r="C33" s="54" t="s">
        <v>68</v>
      </c>
      <c r="D33" s="55"/>
      <c r="E33" s="108"/>
      <c r="F33" s="108"/>
      <c r="G33" s="58"/>
      <c r="H33" s="109"/>
      <c r="I33" s="109"/>
      <c r="J33" s="109"/>
      <c r="K33" s="109"/>
      <c r="L33" s="58">
        <f>SUM(D33:K33)</f>
        <v>0</v>
      </c>
    </row>
    <row r="34" spans="1:12" s="7" customFormat="1" x14ac:dyDescent="0.25">
      <c r="A34" s="112" t="s">
        <v>46</v>
      </c>
      <c r="B34" s="115" t="s">
        <v>107</v>
      </c>
      <c r="C34" s="54" t="s">
        <v>68</v>
      </c>
      <c r="D34" s="55"/>
      <c r="E34" s="56"/>
      <c r="F34" s="56"/>
      <c r="G34" s="56"/>
      <c r="H34" s="57"/>
      <c r="I34" s="109"/>
      <c r="J34" s="109"/>
      <c r="K34" s="109"/>
      <c r="L34" s="58">
        <f t="shared" ref="L34:L42" si="5">SUM(D34:K34)</f>
        <v>0</v>
      </c>
    </row>
    <row r="35" spans="1:12" s="7" customFormat="1" x14ac:dyDescent="0.25">
      <c r="A35" s="112" t="s">
        <v>51</v>
      </c>
      <c r="B35" s="116" t="s">
        <v>108</v>
      </c>
      <c r="C35" s="54" t="s">
        <v>68</v>
      </c>
      <c r="D35" s="55"/>
      <c r="E35" s="55"/>
      <c r="F35" s="55">
        <v>1997.26</v>
      </c>
      <c r="G35" s="56"/>
      <c r="H35" s="57"/>
      <c r="I35" s="109"/>
      <c r="J35" s="109"/>
      <c r="K35" s="109"/>
      <c r="L35" s="58">
        <f t="shared" si="5"/>
        <v>1997.26</v>
      </c>
    </row>
    <row r="36" spans="1:12" s="7" customFormat="1" x14ac:dyDescent="0.25">
      <c r="A36" s="77" t="s">
        <v>50</v>
      </c>
      <c r="B36" s="114" t="s">
        <v>109</v>
      </c>
      <c r="C36" s="54" t="s">
        <v>68</v>
      </c>
      <c r="D36" s="55"/>
      <c r="E36" s="55"/>
      <c r="F36" s="55">
        <v>450.2</v>
      </c>
      <c r="G36" s="110"/>
      <c r="H36" s="57"/>
      <c r="I36" s="109"/>
      <c r="J36" s="109"/>
      <c r="K36" s="109"/>
      <c r="L36" s="58">
        <f t="shared" si="5"/>
        <v>450.2</v>
      </c>
    </row>
    <row r="37" spans="1:12" x14ac:dyDescent="0.25">
      <c r="A37" s="3" t="s">
        <v>43</v>
      </c>
      <c r="B37" s="118" t="s">
        <v>58</v>
      </c>
      <c r="C37" s="79" t="s">
        <v>44</v>
      </c>
      <c r="D37" s="55"/>
      <c r="E37" s="55"/>
      <c r="F37" s="55">
        <v>480</v>
      </c>
      <c r="G37" s="56"/>
      <c r="H37" s="56"/>
      <c r="I37" s="109"/>
      <c r="J37" s="109"/>
      <c r="K37" s="109"/>
      <c r="L37" s="58">
        <f t="shared" si="5"/>
        <v>480</v>
      </c>
    </row>
    <row r="38" spans="1:12" s="7" customFormat="1" x14ac:dyDescent="0.25">
      <c r="A38" s="117" t="s">
        <v>43</v>
      </c>
      <c r="B38" s="114"/>
      <c r="C38" s="79" t="s">
        <v>44</v>
      </c>
      <c r="D38" s="108"/>
      <c r="E38" s="108"/>
      <c r="F38" s="59">
        <v>800</v>
      </c>
      <c r="G38" s="56"/>
      <c r="H38" s="56"/>
      <c r="I38" s="109"/>
      <c r="J38" s="109"/>
      <c r="K38" s="109"/>
      <c r="L38" s="58">
        <f t="shared" si="5"/>
        <v>800</v>
      </c>
    </row>
    <row r="39" spans="1:12" s="7" customFormat="1" x14ac:dyDescent="0.25">
      <c r="A39" s="117" t="s">
        <v>45</v>
      </c>
      <c r="B39" s="114"/>
      <c r="C39" s="54" t="s">
        <v>69</v>
      </c>
      <c r="D39" s="108"/>
      <c r="E39" s="108"/>
      <c r="F39" s="59">
        <v>1048</v>
      </c>
      <c r="G39" s="56"/>
      <c r="H39" s="56"/>
      <c r="I39" s="109"/>
      <c r="J39" s="109"/>
      <c r="K39" s="109"/>
      <c r="L39" s="58">
        <f t="shared" si="5"/>
        <v>1048</v>
      </c>
    </row>
    <row r="40" spans="1:12" s="7" customFormat="1" x14ac:dyDescent="0.25">
      <c r="A40" s="117" t="s">
        <v>48</v>
      </c>
      <c r="B40" s="114"/>
      <c r="C40" s="54" t="s">
        <v>68</v>
      </c>
      <c r="D40" s="108"/>
      <c r="E40" s="108"/>
      <c r="F40" s="59">
        <v>1700</v>
      </c>
      <c r="G40" s="59">
        <v>1700</v>
      </c>
      <c r="H40" s="59">
        <v>1700</v>
      </c>
      <c r="I40" s="109"/>
      <c r="J40" s="109"/>
      <c r="K40" s="109"/>
      <c r="L40" s="58">
        <f t="shared" si="5"/>
        <v>5100</v>
      </c>
    </row>
    <row r="41" spans="1:12" s="7" customFormat="1" x14ac:dyDescent="0.25">
      <c r="A41" s="117" t="s">
        <v>49</v>
      </c>
      <c r="B41" s="114"/>
      <c r="C41" s="54" t="s">
        <v>68</v>
      </c>
      <c r="D41" s="108"/>
      <c r="E41" s="108"/>
      <c r="F41" s="56"/>
      <c r="G41" s="59">
        <v>1700</v>
      </c>
      <c r="H41" s="59">
        <v>1700</v>
      </c>
      <c r="I41" s="111">
        <v>1700</v>
      </c>
      <c r="J41" s="109"/>
      <c r="K41" s="109"/>
      <c r="L41" s="58">
        <f t="shared" si="5"/>
        <v>5100</v>
      </c>
    </row>
    <row r="42" spans="1:12" s="7" customFormat="1" x14ac:dyDescent="0.25">
      <c r="A42" s="3" t="s">
        <v>104</v>
      </c>
      <c r="B42" s="119"/>
      <c r="C42" s="54" t="s">
        <v>68</v>
      </c>
      <c r="D42" s="108"/>
      <c r="E42" s="108"/>
      <c r="F42" s="56"/>
      <c r="G42" s="56"/>
      <c r="H42" s="56"/>
      <c r="I42" s="111">
        <v>1700</v>
      </c>
      <c r="J42" s="111">
        <v>1700</v>
      </c>
      <c r="K42" s="111">
        <v>1700</v>
      </c>
      <c r="L42" s="58">
        <f t="shared" si="5"/>
        <v>5100</v>
      </c>
    </row>
    <row r="43" spans="1:12" x14ac:dyDescent="0.25">
      <c r="A43" s="14" t="s">
        <v>3</v>
      </c>
      <c r="B43" s="14"/>
      <c r="C43" s="14"/>
      <c r="D43" s="61"/>
      <c r="E43" s="61"/>
      <c r="F43" s="61">
        <f t="shared" ref="F43:L43" si="6">SUM(F33:F42)</f>
        <v>6475.46</v>
      </c>
      <c r="G43" s="61">
        <f t="shared" si="6"/>
        <v>3400</v>
      </c>
      <c r="H43" s="61">
        <f t="shared" si="6"/>
        <v>3400</v>
      </c>
      <c r="I43" s="61">
        <f t="shared" si="6"/>
        <v>3400</v>
      </c>
      <c r="J43" s="61">
        <f t="shared" si="6"/>
        <v>1700</v>
      </c>
      <c r="K43" s="61">
        <f t="shared" si="6"/>
        <v>1700</v>
      </c>
      <c r="L43" s="61">
        <f t="shared" si="6"/>
        <v>20075.46</v>
      </c>
    </row>
    <row r="44" spans="1:12" ht="24" customHeight="1" x14ac:dyDescent="0.25">
      <c r="A44" s="26" t="s">
        <v>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18"/>
    </row>
    <row r="45" spans="1:12" hidden="1" x14ac:dyDescent="0.25">
      <c r="A45" s="52" t="s">
        <v>50</v>
      </c>
      <c r="B45" s="52"/>
      <c r="C45" s="54" t="s">
        <v>68</v>
      </c>
      <c r="D45" s="70"/>
      <c r="E45" s="80"/>
      <c r="F45" s="76"/>
      <c r="G45" s="76"/>
      <c r="H45" s="81"/>
      <c r="I45" s="81"/>
      <c r="J45" s="81"/>
      <c r="K45" s="81"/>
      <c r="L45" s="73">
        <f>SUM(D45:K45)</f>
        <v>0</v>
      </c>
    </row>
    <row r="46" spans="1:12" s="7" customFormat="1" x14ac:dyDescent="0.25">
      <c r="A46" s="52" t="s">
        <v>47</v>
      </c>
      <c r="B46" s="52"/>
      <c r="C46" s="54" t="s">
        <v>68</v>
      </c>
      <c r="D46" s="70"/>
      <c r="E46" s="80"/>
      <c r="F46" s="83">
        <v>3500</v>
      </c>
      <c r="G46" s="83">
        <v>3100</v>
      </c>
      <c r="H46" s="81"/>
      <c r="I46" s="81"/>
      <c r="J46" s="81"/>
      <c r="K46" s="81"/>
      <c r="L46" s="73">
        <f t="shared" ref="L46:L51" si="7">SUM(D46:K46)</f>
        <v>6600</v>
      </c>
    </row>
    <row r="47" spans="1:12" x14ac:dyDescent="0.25">
      <c r="A47" s="52" t="s">
        <v>51</v>
      </c>
      <c r="B47" s="52"/>
      <c r="C47" s="54" t="s">
        <v>68</v>
      </c>
      <c r="D47" s="82"/>
      <c r="E47" s="83"/>
      <c r="F47" s="83">
        <v>2341</v>
      </c>
      <c r="G47" s="76"/>
      <c r="H47" s="81"/>
      <c r="I47" s="81"/>
      <c r="J47" s="81"/>
      <c r="K47" s="81"/>
      <c r="L47" s="73">
        <f t="shared" si="7"/>
        <v>2341</v>
      </c>
    </row>
    <row r="48" spans="1:12" s="7" customFormat="1" x14ac:dyDescent="0.25">
      <c r="A48" s="77" t="s">
        <v>48</v>
      </c>
      <c r="B48" s="77"/>
      <c r="C48" s="54" t="s">
        <v>68</v>
      </c>
      <c r="D48" s="70"/>
      <c r="E48" s="70"/>
      <c r="F48" s="70"/>
      <c r="G48" s="80">
        <v>1700</v>
      </c>
      <c r="H48" s="80">
        <v>1700</v>
      </c>
      <c r="I48" s="80">
        <v>1700</v>
      </c>
      <c r="J48" s="76"/>
      <c r="K48" s="76"/>
      <c r="L48" s="73">
        <f t="shared" si="7"/>
        <v>5100</v>
      </c>
    </row>
    <row r="49" spans="1:12" s="7" customFormat="1" x14ac:dyDescent="0.25">
      <c r="A49" s="3" t="s">
        <v>104</v>
      </c>
      <c r="B49" s="77"/>
      <c r="C49" s="54" t="s">
        <v>68</v>
      </c>
      <c r="D49" s="70"/>
      <c r="E49" s="70"/>
      <c r="F49" s="70"/>
      <c r="G49" s="76"/>
      <c r="H49" s="76"/>
      <c r="I49" s="111">
        <v>1900</v>
      </c>
      <c r="J49" s="111">
        <v>1900</v>
      </c>
      <c r="K49" s="111">
        <v>1700</v>
      </c>
      <c r="L49" s="73">
        <f t="shared" si="7"/>
        <v>5500</v>
      </c>
    </row>
    <row r="50" spans="1:12" x14ac:dyDescent="0.25">
      <c r="A50" s="52" t="s">
        <v>49</v>
      </c>
      <c r="B50" s="52"/>
      <c r="C50" s="54" t="s">
        <v>68</v>
      </c>
      <c r="D50" s="70"/>
      <c r="E50" s="70"/>
      <c r="F50" s="70"/>
      <c r="H50" s="80">
        <v>1900</v>
      </c>
      <c r="I50" s="80">
        <v>1900</v>
      </c>
      <c r="J50" s="80">
        <v>2000</v>
      </c>
      <c r="K50" s="76"/>
      <c r="L50" s="73">
        <f t="shared" si="7"/>
        <v>5800</v>
      </c>
    </row>
    <row r="51" spans="1:12" s="7" customFormat="1" hidden="1" x14ac:dyDescent="0.25">
      <c r="A51" s="52" t="s">
        <v>45</v>
      </c>
      <c r="B51" s="53" t="s">
        <v>59</v>
      </c>
      <c r="C51" s="54" t="s">
        <v>69</v>
      </c>
      <c r="D51" s="70"/>
      <c r="E51" s="85"/>
      <c r="F51" s="85"/>
      <c r="G51" s="78"/>
      <c r="H51" s="86"/>
      <c r="I51" s="86"/>
      <c r="J51" s="86"/>
      <c r="K51" s="86"/>
      <c r="L51" s="73">
        <f t="shared" si="7"/>
        <v>0</v>
      </c>
    </row>
    <row r="52" spans="1:12" ht="15" customHeight="1" x14ac:dyDescent="0.25">
      <c r="A52" s="13" t="s">
        <v>3</v>
      </c>
      <c r="B52" s="13"/>
      <c r="C52" s="13"/>
      <c r="D52" s="61"/>
      <c r="E52" s="61"/>
      <c r="F52" s="61">
        <f t="shared" ref="F52:K52" si="8">SUM(F45:F51)</f>
        <v>5841</v>
      </c>
      <c r="G52" s="61">
        <f t="shared" si="8"/>
        <v>4800</v>
      </c>
      <c r="H52" s="61">
        <f t="shared" si="8"/>
        <v>3600</v>
      </c>
      <c r="I52" s="61">
        <f t="shared" si="8"/>
        <v>5500</v>
      </c>
      <c r="J52" s="61">
        <f t="shared" si="8"/>
        <v>3900</v>
      </c>
      <c r="K52" s="61">
        <f t="shared" si="8"/>
        <v>1700</v>
      </c>
      <c r="L52" s="61">
        <f>SUM(L45:L51)</f>
        <v>25341</v>
      </c>
    </row>
    <row r="53" spans="1:12" ht="22.5" customHeight="1" x14ac:dyDescent="0.25">
      <c r="A53" s="29" t="s">
        <v>20</v>
      </c>
      <c r="B53" s="46"/>
      <c r="C53" s="45"/>
      <c r="D53" s="45"/>
      <c r="E53" s="45"/>
      <c r="F53" s="45"/>
      <c r="G53" s="45"/>
      <c r="H53" s="45"/>
      <c r="I53" s="45"/>
      <c r="J53" s="45"/>
      <c r="K53" s="45"/>
      <c r="L53" s="18"/>
    </row>
    <row r="54" spans="1:12" ht="18" customHeight="1" x14ac:dyDescent="0.25">
      <c r="A54" s="1" t="s">
        <v>47</v>
      </c>
      <c r="B54" s="1"/>
      <c r="C54" s="54" t="s">
        <v>68</v>
      </c>
      <c r="D54" s="87"/>
      <c r="E54" s="55"/>
      <c r="F54" s="55">
        <v>2900</v>
      </c>
      <c r="G54" s="55">
        <v>2900</v>
      </c>
      <c r="H54" s="89"/>
      <c r="I54" s="89"/>
      <c r="J54" s="89"/>
      <c r="K54" s="89"/>
      <c r="L54" s="58">
        <f>SUM(D54:K54)</f>
        <v>5800</v>
      </c>
    </row>
    <row r="55" spans="1:12" ht="15.75" customHeight="1" x14ac:dyDescent="0.25">
      <c r="A55" s="25" t="s">
        <v>50</v>
      </c>
      <c r="B55" s="90" t="s">
        <v>60</v>
      </c>
      <c r="C55" s="54" t="s">
        <v>68</v>
      </c>
      <c r="D55" s="55"/>
      <c r="E55" s="88"/>
      <c r="F55" s="55">
        <v>730</v>
      </c>
      <c r="G55" s="88"/>
      <c r="H55" s="89"/>
      <c r="I55" s="89"/>
      <c r="J55" s="89"/>
      <c r="K55" s="89"/>
      <c r="L55" s="58">
        <f t="shared" ref="L55:L57" si="9">SUM(D55:K55)</f>
        <v>730</v>
      </c>
    </row>
    <row r="56" spans="1:12" s="7" customFormat="1" ht="15.75" customHeight="1" x14ac:dyDescent="0.25">
      <c r="A56" s="25" t="s">
        <v>117</v>
      </c>
      <c r="B56" s="90"/>
      <c r="C56" s="54" t="s">
        <v>69</v>
      </c>
      <c r="D56" s="55"/>
      <c r="E56" s="88"/>
      <c r="F56" s="56"/>
      <c r="G56" s="59">
        <v>2900</v>
      </c>
      <c r="H56" s="59">
        <v>2900</v>
      </c>
      <c r="I56" s="89"/>
      <c r="J56" s="89"/>
      <c r="K56" s="89"/>
      <c r="L56" s="58">
        <f t="shared" si="9"/>
        <v>5800</v>
      </c>
    </row>
    <row r="57" spans="1:12" s="7" customFormat="1" ht="18" customHeight="1" x14ac:dyDescent="0.25">
      <c r="A57" s="3" t="s">
        <v>49</v>
      </c>
      <c r="B57" s="8"/>
      <c r="C57" s="54" t="s">
        <v>68</v>
      </c>
      <c r="D57" s="70"/>
      <c r="E57" s="75"/>
      <c r="F57" s="121"/>
      <c r="G57" s="75">
        <v>2000</v>
      </c>
      <c r="H57" s="75">
        <v>2000</v>
      </c>
      <c r="I57" s="70"/>
      <c r="J57" s="70"/>
      <c r="K57" s="70"/>
      <c r="L57" s="58">
        <f t="shared" si="9"/>
        <v>4000</v>
      </c>
    </row>
    <row r="58" spans="1:12" ht="15" customHeight="1" x14ac:dyDescent="0.25">
      <c r="A58" s="14" t="s">
        <v>3</v>
      </c>
      <c r="B58" s="14"/>
      <c r="C58" s="14"/>
      <c r="D58" s="69"/>
      <c r="E58" s="69"/>
      <c r="F58" s="69">
        <f t="shared" ref="F58:L58" si="10">SUM(F54:F57)</f>
        <v>3630</v>
      </c>
      <c r="G58" s="69">
        <f t="shared" si="10"/>
        <v>7800</v>
      </c>
      <c r="H58" s="69">
        <f>SUM(H54:H57)</f>
        <v>4900</v>
      </c>
      <c r="I58" s="69">
        <f t="shared" si="10"/>
        <v>0</v>
      </c>
      <c r="J58" s="69">
        <f t="shared" si="10"/>
        <v>0</v>
      </c>
      <c r="K58" s="69">
        <f t="shared" si="10"/>
        <v>0</v>
      </c>
      <c r="L58" s="69">
        <f t="shared" si="10"/>
        <v>16330</v>
      </c>
    </row>
    <row r="59" spans="1:12" ht="18.75" customHeight="1" x14ac:dyDescent="0.25">
      <c r="A59" s="29" t="s">
        <v>21</v>
      </c>
      <c r="B59" s="46"/>
      <c r="C59" s="45"/>
      <c r="D59" s="45"/>
      <c r="E59" s="45"/>
      <c r="F59" s="45"/>
      <c r="G59" s="45"/>
      <c r="H59" s="45"/>
      <c r="I59" s="45"/>
      <c r="J59" s="45"/>
      <c r="K59" s="45"/>
      <c r="L59" s="18"/>
    </row>
    <row r="60" spans="1:12" s="7" customFormat="1" ht="17.25" hidden="1" customHeight="1" x14ac:dyDescent="0.25">
      <c r="A60" s="52" t="s">
        <v>51</v>
      </c>
      <c r="B60" s="25"/>
      <c r="C60" s="54" t="s">
        <v>68</v>
      </c>
      <c r="D60" s="66"/>
      <c r="E60" s="56"/>
      <c r="F60" s="88"/>
      <c r="G60" s="88"/>
      <c r="H60" s="89"/>
      <c r="I60" s="89"/>
      <c r="J60" s="89"/>
      <c r="K60" s="89"/>
      <c r="L60" s="58">
        <f>SUM(D60:K60)</f>
        <v>0</v>
      </c>
    </row>
    <row r="61" spans="1:12" s="7" customFormat="1" ht="17.25" customHeight="1" x14ac:dyDescent="0.25">
      <c r="A61" s="52" t="s">
        <v>52</v>
      </c>
      <c r="B61" s="25"/>
      <c r="C61" s="54" t="s">
        <v>68</v>
      </c>
      <c r="D61" s="56"/>
      <c r="E61" s="56"/>
      <c r="G61" s="59">
        <v>2100</v>
      </c>
      <c r="H61" s="59">
        <v>2100</v>
      </c>
      <c r="I61" s="59">
        <v>2100</v>
      </c>
      <c r="J61" s="56"/>
      <c r="K61" s="56"/>
      <c r="L61" s="58">
        <f t="shared" ref="L61:L65" si="11">SUM(D61:K61)</f>
        <v>6300</v>
      </c>
    </row>
    <row r="62" spans="1:12" s="7" customFormat="1" ht="17.25" customHeight="1" x14ac:dyDescent="0.25">
      <c r="A62" s="52" t="s">
        <v>45</v>
      </c>
      <c r="B62" s="25"/>
      <c r="C62" s="54" t="s">
        <v>69</v>
      </c>
      <c r="D62" s="55"/>
      <c r="E62" s="91"/>
      <c r="F62" s="87">
        <v>900</v>
      </c>
      <c r="G62" s="91"/>
      <c r="H62" s="56"/>
      <c r="I62" s="56"/>
      <c r="J62" s="56"/>
      <c r="K62" s="56"/>
      <c r="L62" s="58">
        <f t="shared" si="11"/>
        <v>900</v>
      </c>
    </row>
    <row r="63" spans="1:12" s="7" customFormat="1" ht="17.25" customHeight="1" x14ac:dyDescent="0.25">
      <c r="A63" s="52" t="s">
        <v>89</v>
      </c>
      <c r="B63" s="25"/>
      <c r="C63" s="54" t="s">
        <v>70</v>
      </c>
      <c r="D63" s="55"/>
      <c r="E63" s="55"/>
      <c r="F63" s="55">
        <v>6600</v>
      </c>
      <c r="H63" s="56"/>
      <c r="I63" s="56"/>
      <c r="J63" s="56"/>
      <c r="K63" s="56"/>
      <c r="L63" s="58">
        <f t="shared" si="11"/>
        <v>6600</v>
      </c>
    </row>
    <row r="64" spans="1:12" s="7" customFormat="1" ht="17.25" hidden="1" customHeight="1" x14ac:dyDescent="0.25">
      <c r="A64" s="52" t="s">
        <v>90</v>
      </c>
      <c r="B64" s="25"/>
      <c r="C64" s="54" t="s">
        <v>110</v>
      </c>
      <c r="D64" s="59"/>
      <c r="E64" s="59"/>
      <c r="F64" s="59">
        <v>0</v>
      </c>
      <c r="G64" s="59">
        <v>0</v>
      </c>
      <c r="H64" s="59">
        <v>0</v>
      </c>
      <c r="I64" s="56"/>
      <c r="J64" s="56"/>
      <c r="K64" s="56"/>
      <c r="L64" s="58">
        <f t="shared" si="11"/>
        <v>0</v>
      </c>
    </row>
    <row r="65" spans="1:12" s="7" customFormat="1" ht="17.25" customHeight="1" x14ac:dyDescent="0.25">
      <c r="A65" s="52" t="s">
        <v>88</v>
      </c>
      <c r="B65" s="25"/>
      <c r="C65" s="54" t="s">
        <v>70</v>
      </c>
      <c r="D65" s="55"/>
      <c r="E65" s="55"/>
      <c r="G65" s="55">
        <v>7300</v>
      </c>
      <c r="H65" s="70"/>
      <c r="I65" s="70"/>
      <c r="J65" s="70"/>
      <c r="K65" s="70"/>
      <c r="L65" s="58">
        <f t="shared" si="11"/>
        <v>7300</v>
      </c>
    </row>
    <row r="66" spans="1:12" ht="15" customHeight="1" x14ac:dyDescent="0.25">
      <c r="A66" s="13" t="s">
        <v>3</v>
      </c>
      <c r="B66" s="13"/>
      <c r="C66" s="13"/>
      <c r="D66" s="61"/>
      <c r="E66" s="61"/>
      <c r="F66" s="61">
        <f t="shared" ref="F66:L66" si="12">SUM(F60:F65)</f>
        <v>7500</v>
      </c>
      <c r="G66" s="61">
        <f>SUM(G60:G65)</f>
        <v>9400</v>
      </c>
      <c r="H66" s="61">
        <f t="shared" si="12"/>
        <v>2100</v>
      </c>
      <c r="I66" s="61">
        <f t="shared" si="12"/>
        <v>2100</v>
      </c>
      <c r="J66" s="61">
        <f t="shared" si="12"/>
        <v>0</v>
      </c>
      <c r="K66" s="61">
        <f t="shared" si="12"/>
        <v>0</v>
      </c>
      <c r="L66" s="61">
        <f t="shared" si="12"/>
        <v>21100</v>
      </c>
    </row>
    <row r="67" spans="1:12" ht="21.75" customHeight="1" x14ac:dyDescent="0.25">
      <c r="A67" s="29" t="s">
        <v>7</v>
      </c>
      <c r="B67" s="26"/>
      <c r="C67" s="26"/>
      <c r="D67" s="45"/>
      <c r="E67" s="45"/>
      <c r="F67" s="45"/>
      <c r="G67" s="45"/>
      <c r="H67" s="45"/>
      <c r="I67" s="45"/>
      <c r="J67" s="45"/>
      <c r="K67" s="45"/>
      <c r="L67" s="18"/>
    </row>
    <row r="68" spans="1:12" x14ac:dyDescent="0.25">
      <c r="A68" s="25" t="s">
        <v>62</v>
      </c>
      <c r="B68" s="90"/>
      <c r="C68" s="54" t="s">
        <v>70</v>
      </c>
      <c r="D68" s="92"/>
      <c r="E68" s="92"/>
      <c r="F68" s="92">
        <v>5500</v>
      </c>
      <c r="G68" s="92">
        <v>2500</v>
      </c>
      <c r="H68" s="93"/>
      <c r="I68" s="93"/>
      <c r="J68" s="93"/>
      <c r="K68" s="93"/>
      <c r="L68" s="94">
        <f>SUM(D68:K68)</f>
        <v>8000</v>
      </c>
    </row>
    <row r="69" spans="1:12" s="7" customFormat="1" x14ac:dyDescent="0.25">
      <c r="A69" s="25" t="s">
        <v>116</v>
      </c>
      <c r="B69" s="90"/>
      <c r="C69" s="54"/>
      <c r="D69" s="92"/>
      <c r="E69" s="92"/>
      <c r="F69" s="93"/>
      <c r="G69" s="127">
        <v>1900</v>
      </c>
      <c r="H69" s="93"/>
      <c r="I69" s="93"/>
      <c r="J69" s="93"/>
      <c r="K69" s="93"/>
      <c r="L69" s="94">
        <f t="shared" ref="L69:L70" si="13">SUM(D69:K69)</f>
        <v>1900</v>
      </c>
    </row>
    <row r="70" spans="1:12" s="7" customFormat="1" x14ac:dyDescent="0.25">
      <c r="A70" s="25" t="s">
        <v>91</v>
      </c>
      <c r="B70" s="25"/>
      <c r="C70" s="54" t="s">
        <v>69</v>
      </c>
      <c r="D70" s="92"/>
      <c r="E70" s="93"/>
      <c r="F70" s="92">
        <v>1120</v>
      </c>
      <c r="G70" s="93"/>
      <c r="H70" s="93"/>
      <c r="I70" s="93"/>
      <c r="J70" s="93"/>
      <c r="K70" s="93"/>
      <c r="L70" s="94">
        <f t="shared" si="13"/>
        <v>1120</v>
      </c>
    </row>
    <row r="71" spans="1:12" s="7" customFormat="1" hidden="1" x14ac:dyDescent="0.25">
      <c r="A71" s="25"/>
      <c r="B71" s="25"/>
      <c r="C71" s="9"/>
      <c r="D71" s="93"/>
      <c r="E71" s="93"/>
      <c r="F71" s="93"/>
      <c r="G71" s="93"/>
      <c r="H71" s="93"/>
      <c r="I71" s="93"/>
      <c r="J71" s="93"/>
      <c r="K71" s="93"/>
      <c r="L71" s="94"/>
    </row>
    <row r="72" spans="1:12" hidden="1" x14ac:dyDescent="0.25">
      <c r="A72" s="25"/>
      <c r="B72" s="25"/>
      <c r="C72" s="9"/>
      <c r="D72" s="93"/>
      <c r="E72" s="93"/>
      <c r="F72" s="93"/>
      <c r="G72" s="93"/>
      <c r="H72" s="93"/>
      <c r="I72" s="93"/>
      <c r="J72" s="93"/>
      <c r="K72" s="93"/>
      <c r="L72" s="94"/>
    </row>
    <row r="73" spans="1:12" hidden="1" x14ac:dyDescent="0.25">
      <c r="A73" s="1"/>
      <c r="B73" s="1"/>
      <c r="C73" s="9"/>
      <c r="D73" s="93"/>
      <c r="E73" s="93"/>
      <c r="F73" s="93"/>
      <c r="G73" s="93"/>
      <c r="H73" s="93"/>
      <c r="I73" s="93"/>
      <c r="J73" s="93"/>
      <c r="K73" s="93"/>
      <c r="L73" s="94"/>
    </row>
    <row r="74" spans="1:12" hidden="1" x14ac:dyDescent="0.25">
      <c r="A74" s="28"/>
      <c r="B74" s="28"/>
      <c r="C74" s="20"/>
      <c r="D74" s="93"/>
      <c r="E74" s="93"/>
      <c r="F74" s="93"/>
      <c r="G74" s="93"/>
      <c r="H74" s="93"/>
      <c r="I74" s="93"/>
      <c r="J74" s="93"/>
      <c r="K74" s="93"/>
      <c r="L74" s="94"/>
    </row>
    <row r="75" spans="1:12" x14ac:dyDescent="0.25">
      <c r="A75" s="13" t="s">
        <v>3</v>
      </c>
      <c r="B75" s="13"/>
      <c r="C75" s="13"/>
      <c r="D75" s="61"/>
      <c r="E75" s="61"/>
      <c r="F75" s="61">
        <f t="shared" ref="F75:L75" si="14">SUM(F68:F74)</f>
        <v>6620</v>
      </c>
      <c r="G75" s="61">
        <f t="shared" si="14"/>
        <v>4400</v>
      </c>
      <c r="H75" s="61">
        <f t="shared" si="14"/>
        <v>0</v>
      </c>
      <c r="I75" s="61">
        <f t="shared" si="14"/>
        <v>0</v>
      </c>
      <c r="J75" s="61">
        <f t="shared" si="14"/>
        <v>0</v>
      </c>
      <c r="K75" s="61">
        <f t="shared" si="14"/>
        <v>0</v>
      </c>
      <c r="L75" s="61">
        <f t="shared" si="14"/>
        <v>11020</v>
      </c>
    </row>
    <row r="76" spans="1:12" ht="23.25" customHeight="1" x14ac:dyDescent="0.25">
      <c r="A76" s="26" t="s">
        <v>1</v>
      </c>
      <c r="B76" s="26"/>
      <c r="C76" s="26"/>
      <c r="D76" s="45"/>
      <c r="E76" s="45"/>
      <c r="F76" s="45"/>
      <c r="G76" s="45"/>
      <c r="H76" s="45"/>
      <c r="I76" s="45"/>
      <c r="J76" s="45"/>
      <c r="K76" s="45"/>
      <c r="L76" s="18"/>
    </row>
    <row r="77" spans="1:12" x14ac:dyDescent="0.25">
      <c r="A77" s="10" t="s">
        <v>61</v>
      </c>
      <c r="B77" s="79" t="s">
        <v>66</v>
      </c>
      <c r="C77" s="54" t="s">
        <v>69</v>
      </c>
      <c r="D77" s="82"/>
      <c r="E77" s="70"/>
      <c r="F77" s="82">
        <v>400</v>
      </c>
      <c r="G77" s="70"/>
      <c r="H77" s="70"/>
      <c r="I77" s="70"/>
      <c r="J77" s="70"/>
      <c r="K77" s="70"/>
      <c r="L77" s="73">
        <f>SUM(D77:K77)</f>
        <v>400</v>
      </c>
    </row>
    <row r="78" spans="1:12" s="7" customFormat="1" x14ac:dyDescent="0.25">
      <c r="A78" s="10" t="s">
        <v>45</v>
      </c>
      <c r="B78" s="79"/>
      <c r="C78" s="54" t="s">
        <v>69</v>
      </c>
      <c r="D78" s="82"/>
      <c r="E78" s="70"/>
      <c r="F78" s="82">
        <v>700</v>
      </c>
      <c r="G78" s="70"/>
      <c r="H78" s="70"/>
      <c r="I78" s="70"/>
      <c r="J78" s="70"/>
      <c r="K78" s="70"/>
      <c r="L78" s="73">
        <f>SUM(D78:K78)</f>
        <v>700</v>
      </c>
    </row>
    <row r="79" spans="1:12" s="5" customFormat="1" x14ac:dyDescent="0.25">
      <c r="A79" s="1" t="s">
        <v>63</v>
      </c>
      <c r="B79" s="95" t="s">
        <v>65</v>
      </c>
      <c r="C79" s="54" t="s">
        <v>69</v>
      </c>
      <c r="D79" s="70"/>
      <c r="E79" s="82"/>
      <c r="F79" s="122">
        <v>1000</v>
      </c>
      <c r="G79" s="122">
        <v>1000</v>
      </c>
      <c r="I79" s="70"/>
      <c r="J79" s="70"/>
      <c r="K79" s="70"/>
      <c r="L79" s="73">
        <f>SUM(D79:K79)</f>
        <v>2000</v>
      </c>
    </row>
    <row r="80" spans="1:12" s="5" customFormat="1" hidden="1" x14ac:dyDescent="0.25">
      <c r="A80" s="25"/>
      <c r="B80" s="25"/>
      <c r="C80" s="9"/>
      <c r="D80" s="70"/>
      <c r="E80" s="70"/>
      <c r="F80" s="70"/>
      <c r="G80" s="70"/>
      <c r="H80" s="70"/>
      <c r="I80" s="70"/>
      <c r="J80" s="70"/>
      <c r="K80" s="70"/>
      <c r="L80" s="73" t="e">
        <f>#REF!+#REF!+#REF!+#REF!</f>
        <v>#REF!</v>
      </c>
    </row>
    <row r="81" spans="1:12" s="5" customFormat="1" hidden="1" x14ac:dyDescent="0.25">
      <c r="A81" s="10"/>
      <c r="B81" s="10"/>
      <c r="C81" s="9"/>
      <c r="D81" s="70"/>
      <c r="E81" s="70"/>
      <c r="F81" s="70"/>
      <c r="G81" s="70"/>
      <c r="H81" s="70"/>
      <c r="I81" s="70"/>
      <c r="J81" s="70"/>
      <c r="K81" s="70"/>
      <c r="L81" s="73" t="e">
        <f>#REF!+#REF!+#REF!+#REF!</f>
        <v>#REF!</v>
      </c>
    </row>
    <row r="82" spans="1:12" x14ac:dyDescent="0.25">
      <c r="A82" s="12" t="s">
        <v>3</v>
      </c>
      <c r="B82" s="12"/>
      <c r="C82" s="12"/>
      <c r="D82" s="17"/>
      <c r="E82" s="17"/>
      <c r="F82" s="17">
        <f>SUM(F77:F79)</f>
        <v>2100</v>
      </c>
      <c r="G82" s="17">
        <f t="shared" ref="F82:L82" si="15">SUM(G77:G79)</f>
        <v>1000</v>
      </c>
      <c r="H82" s="17">
        <f t="shared" si="15"/>
        <v>0</v>
      </c>
      <c r="I82" s="17">
        <f t="shared" si="15"/>
        <v>0</v>
      </c>
      <c r="J82" s="17">
        <f t="shared" si="15"/>
        <v>0</v>
      </c>
      <c r="K82" s="17">
        <f t="shared" si="15"/>
        <v>0</v>
      </c>
      <c r="L82" s="17">
        <f t="shared" si="15"/>
        <v>3100</v>
      </c>
    </row>
    <row r="83" spans="1:12" ht="20.25" hidden="1" customHeight="1" x14ac:dyDescent="0.25">
      <c r="A83" s="26" t="s">
        <v>0</v>
      </c>
      <c r="B83" s="26"/>
      <c r="C83" s="26"/>
      <c r="D83" s="45"/>
      <c r="E83" s="45"/>
      <c r="F83" s="45"/>
      <c r="G83" s="45"/>
      <c r="H83" s="45"/>
      <c r="I83" s="45"/>
      <c r="J83" s="45"/>
      <c r="K83" s="45"/>
      <c r="L83" s="18"/>
    </row>
    <row r="84" spans="1:12" s="5" customFormat="1" hidden="1" x14ac:dyDescent="0.25">
      <c r="A84" s="10" t="s">
        <v>64</v>
      </c>
      <c r="B84" s="60" t="s">
        <v>67</v>
      </c>
      <c r="C84" s="84" t="s">
        <v>69</v>
      </c>
      <c r="D84" s="96"/>
      <c r="E84" s="96"/>
      <c r="F84" s="96">
        <v>0</v>
      </c>
      <c r="G84" s="96">
        <v>0</v>
      </c>
      <c r="H84" s="96">
        <v>0</v>
      </c>
      <c r="I84" s="96"/>
      <c r="J84" s="96"/>
      <c r="K84" s="96"/>
      <c r="L84" s="94">
        <f>SUM(D84:H84)</f>
        <v>0</v>
      </c>
    </row>
    <row r="85" spans="1:12" hidden="1" x14ac:dyDescent="0.25">
      <c r="A85" s="12" t="s">
        <v>3</v>
      </c>
      <c r="B85" s="12"/>
      <c r="C85" s="12"/>
      <c r="D85" s="17"/>
      <c r="E85" s="17"/>
      <c r="F85" s="17">
        <f t="shared" ref="F85:H85" si="16">SUM(F84:F84)</f>
        <v>0</v>
      </c>
      <c r="G85" s="17">
        <f t="shared" si="16"/>
        <v>0</v>
      </c>
      <c r="H85" s="17">
        <f t="shared" si="16"/>
        <v>0</v>
      </c>
      <c r="I85" s="17"/>
      <c r="J85" s="17"/>
      <c r="K85" s="17"/>
      <c r="L85" s="17">
        <f>L84</f>
        <v>0</v>
      </c>
    </row>
    <row r="86" spans="1:12" ht="23.25" customHeight="1" x14ac:dyDescent="0.25">
      <c r="A86" s="26" t="s">
        <v>4</v>
      </c>
      <c r="B86" s="29"/>
      <c r="C86" s="29"/>
      <c r="D86" s="46"/>
      <c r="E86" s="46"/>
      <c r="F86" s="46"/>
      <c r="G86" s="46"/>
      <c r="H86" s="46"/>
      <c r="I86" s="46"/>
      <c r="J86" s="46"/>
      <c r="K86" s="46"/>
      <c r="L86" s="18"/>
    </row>
    <row r="87" spans="1:12" s="7" customFormat="1" x14ac:dyDescent="0.25">
      <c r="A87" s="25" t="s">
        <v>62</v>
      </c>
      <c r="B87" s="95">
        <v>142</v>
      </c>
      <c r="C87" s="54" t="s">
        <v>70</v>
      </c>
      <c r="D87" s="92"/>
      <c r="E87" s="92"/>
      <c r="F87" s="92">
        <v>6400</v>
      </c>
      <c r="G87" s="70"/>
      <c r="H87" s="70"/>
      <c r="I87" s="70"/>
      <c r="J87" s="70"/>
      <c r="K87" s="70"/>
      <c r="L87" s="94">
        <f>SUM(D87:K87)</f>
        <v>6400</v>
      </c>
    </row>
    <row r="88" spans="1:12" s="7" customFormat="1" x14ac:dyDescent="0.25">
      <c r="A88" s="25" t="s">
        <v>116</v>
      </c>
      <c r="B88" s="95"/>
      <c r="C88" s="54" t="s">
        <v>69</v>
      </c>
      <c r="D88" s="92"/>
      <c r="E88" s="92"/>
      <c r="F88" s="93"/>
      <c r="G88" s="122">
        <v>1500</v>
      </c>
      <c r="H88" s="122">
        <v>1500</v>
      </c>
      <c r="I88" s="70"/>
      <c r="J88" s="70"/>
      <c r="K88" s="70"/>
      <c r="L88" s="94">
        <f t="shared" ref="L88:L89" si="17">SUM(D88:K88)</f>
        <v>3000</v>
      </c>
    </row>
    <row r="89" spans="1:12" s="7" customFormat="1" x14ac:dyDescent="0.25">
      <c r="A89" s="25" t="s">
        <v>91</v>
      </c>
      <c r="B89" s="95"/>
      <c r="C89" s="54" t="s">
        <v>69</v>
      </c>
      <c r="D89" s="92"/>
      <c r="E89" s="92"/>
      <c r="F89" s="92">
        <v>1000</v>
      </c>
      <c r="G89" s="92">
        <v>1000</v>
      </c>
      <c r="H89" s="70"/>
      <c r="I89" s="70"/>
      <c r="J89" s="70"/>
      <c r="K89" s="70"/>
      <c r="L89" s="94">
        <f t="shared" si="17"/>
        <v>2000</v>
      </c>
    </row>
    <row r="90" spans="1:12" x14ac:dyDescent="0.25">
      <c r="A90" s="12" t="s">
        <v>3</v>
      </c>
      <c r="B90" s="12"/>
      <c r="C90" s="12"/>
      <c r="D90" s="18"/>
      <c r="E90" s="18"/>
      <c r="F90" s="17">
        <f>SUM(F87:F89)</f>
        <v>7400</v>
      </c>
      <c r="G90" s="17">
        <f t="shared" ref="G90:K90" si="18">SUM(G87:G89)</f>
        <v>2500</v>
      </c>
      <c r="H90" s="17">
        <f t="shared" si="18"/>
        <v>1500</v>
      </c>
      <c r="I90" s="17">
        <f t="shared" si="18"/>
        <v>0</v>
      </c>
      <c r="J90" s="17">
        <f t="shared" si="18"/>
        <v>0</v>
      </c>
      <c r="K90" s="17">
        <f t="shared" si="18"/>
        <v>0</v>
      </c>
      <c r="L90" s="17">
        <f>SUM(L87:L89)</f>
        <v>11400</v>
      </c>
    </row>
    <row r="91" spans="1:12" x14ac:dyDescent="0.25">
      <c r="A91" s="26" t="s">
        <v>29</v>
      </c>
      <c r="B91" s="24"/>
      <c r="C91" s="29"/>
      <c r="D91" s="46"/>
      <c r="E91" s="46"/>
      <c r="F91" s="46"/>
      <c r="G91" s="46"/>
      <c r="H91" s="46"/>
      <c r="I91" s="46"/>
      <c r="J91" s="46"/>
      <c r="K91" s="46"/>
      <c r="L91" s="18"/>
    </row>
    <row r="92" spans="1:12" x14ac:dyDescent="0.25">
      <c r="A92" s="10" t="s">
        <v>94</v>
      </c>
      <c r="B92" s="101" t="s">
        <v>99</v>
      </c>
      <c r="C92" s="54" t="s">
        <v>69</v>
      </c>
      <c r="D92" s="82"/>
      <c r="F92" s="82">
        <v>1256</v>
      </c>
      <c r="G92" s="70"/>
      <c r="H92" s="70"/>
      <c r="I92" s="70"/>
      <c r="J92" s="70"/>
      <c r="K92" s="70"/>
      <c r="L92" s="73">
        <f>SUM(D92:K92)</f>
        <v>1256</v>
      </c>
    </row>
    <row r="93" spans="1:12" s="6" customFormat="1" x14ac:dyDescent="0.25">
      <c r="A93" s="1" t="s">
        <v>95</v>
      </c>
      <c r="B93" s="9" t="s">
        <v>100</v>
      </c>
      <c r="C93" s="54" t="s">
        <v>69</v>
      </c>
      <c r="D93" s="70"/>
      <c r="E93" s="70"/>
      <c r="F93" s="82">
        <v>2304.15</v>
      </c>
      <c r="G93" s="82">
        <v>2304.15</v>
      </c>
      <c r="H93" s="82">
        <v>2304.15</v>
      </c>
      <c r="I93" s="82">
        <v>2304.15</v>
      </c>
      <c r="J93" s="70"/>
      <c r="K93" s="70"/>
      <c r="L93" s="73">
        <f t="shared" ref="L93:L97" si="19">SUM(D93:I93)</f>
        <v>9216.6</v>
      </c>
    </row>
    <row r="94" spans="1:12" s="7" customFormat="1" x14ac:dyDescent="0.25">
      <c r="A94" s="1" t="s">
        <v>96</v>
      </c>
      <c r="B94" s="9" t="s">
        <v>101</v>
      </c>
      <c r="C94" s="54" t="s">
        <v>110</v>
      </c>
      <c r="D94" s="82"/>
      <c r="E94" s="70"/>
      <c r="F94" s="123">
        <v>176.97</v>
      </c>
      <c r="G94" s="70"/>
      <c r="H94" s="70"/>
      <c r="I94" s="70"/>
      <c r="J94" s="70"/>
      <c r="K94" s="70"/>
      <c r="L94" s="73">
        <f t="shared" si="19"/>
        <v>176.97</v>
      </c>
    </row>
    <row r="95" spans="1:12" s="7" customFormat="1" x14ac:dyDescent="0.25">
      <c r="A95" s="1" t="s">
        <v>115</v>
      </c>
      <c r="B95" s="9"/>
      <c r="C95" s="54" t="s">
        <v>68</v>
      </c>
      <c r="D95" s="82"/>
      <c r="E95" s="70"/>
      <c r="F95" s="122">
        <v>173.25</v>
      </c>
      <c r="G95" s="70"/>
      <c r="H95" s="70"/>
      <c r="I95" s="70"/>
      <c r="J95" s="70"/>
      <c r="K95" s="70"/>
      <c r="L95" s="73">
        <f t="shared" si="19"/>
        <v>173.25</v>
      </c>
    </row>
    <row r="96" spans="1:12" s="7" customFormat="1" x14ac:dyDescent="0.25">
      <c r="A96" s="1" t="s">
        <v>88</v>
      </c>
      <c r="B96" s="9"/>
      <c r="C96" s="54" t="s">
        <v>70</v>
      </c>
      <c r="D96" s="82"/>
      <c r="E96" s="70"/>
      <c r="F96" s="122">
        <v>863</v>
      </c>
      <c r="G96" s="70"/>
      <c r="H96" s="70"/>
      <c r="I96" s="70"/>
      <c r="J96" s="70"/>
      <c r="K96" s="70"/>
      <c r="L96" s="73">
        <f t="shared" si="19"/>
        <v>863</v>
      </c>
    </row>
    <row r="97" spans="1:12" s="7" customFormat="1" x14ac:dyDescent="0.25">
      <c r="A97" s="1" t="s">
        <v>97</v>
      </c>
      <c r="B97" s="9" t="s">
        <v>102</v>
      </c>
      <c r="C97" s="54" t="s">
        <v>110</v>
      </c>
      <c r="D97" s="82"/>
      <c r="E97" s="70"/>
      <c r="F97" s="123">
        <v>116.48</v>
      </c>
      <c r="G97" s="70"/>
      <c r="H97" s="70"/>
      <c r="I97" s="70"/>
      <c r="J97" s="70"/>
      <c r="K97" s="70"/>
      <c r="L97" s="73">
        <f t="shared" si="19"/>
        <v>116.48</v>
      </c>
    </row>
    <row r="98" spans="1:12" s="7" customFormat="1" x14ac:dyDescent="0.25">
      <c r="A98" s="1" t="s">
        <v>98</v>
      </c>
      <c r="B98" s="9" t="s">
        <v>103</v>
      </c>
      <c r="C98" s="54" t="s">
        <v>69</v>
      </c>
      <c r="D98" s="82"/>
      <c r="F98" s="82">
        <v>500</v>
      </c>
      <c r="G98" s="82">
        <v>3072</v>
      </c>
      <c r="H98" s="82">
        <v>2839</v>
      </c>
      <c r="I98" s="82">
        <v>3071</v>
      </c>
      <c r="J98" s="70"/>
      <c r="K98" s="70"/>
      <c r="L98" s="73">
        <f>SUM(D98:I98)</f>
        <v>9482</v>
      </c>
    </row>
    <row r="99" spans="1:12" x14ac:dyDescent="0.25">
      <c r="A99" s="12" t="s">
        <v>3</v>
      </c>
      <c r="B99" s="12"/>
      <c r="C99" s="12"/>
      <c r="D99" s="17"/>
      <c r="E99" s="17"/>
      <c r="F99" s="17">
        <f t="shared" ref="F99:K99" si="20">SUM(F92:F98)</f>
        <v>5389.8499999999995</v>
      </c>
      <c r="G99" s="17">
        <f t="shared" si="20"/>
        <v>5376.15</v>
      </c>
      <c r="H99" s="17">
        <f t="shared" si="20"/>
        <v>5143.1499999999996</v>
      </c>
      <c r="I99" s="17">
        <f t="shared" si="20"/>
        <v>5375.15</v>
      </c>
      <c r="J99" s="17">
        <f t="shared" si="20"/>
        <v>0</v>
      </c>
      <c r="K99" s="17">
        <f t="shared" si="20"/>
        <v>0</v>
      </c>
      <c r="L99" s="17">
        <f t="shared" ref="L99" si="21">SUM(D99:H99)</f>
        <v>15909.15</v>
      </c>
    </row>
    <row r="100" spans="1:12" x14ac:dyDescent="0.25">
      <c r="A100" s="24" t="s">
        <v>18</v>
      </c>
      <c r="B100" s="29"/>
      <c r="C100" s="29"/>
      <c r="D100" s="46"/>
      <c r="E100" s="46"/>
      <c r="F100" s="46"/>
      <c r="G100" s="46"/>
      <c r="H100" s="46"/>
      <c r="I100" s="46"/>
      <c r="J100" s="46"/>
      <c r="K100" s="46"/>
      <c r="L100" s="18"/>
    </row>
    <row r="101" spans="1:12" s="7" customFormat="1" x14ac:dyDescent="0.25">
      <c r="A101" s="25" t="s">
        <v>72</v>
      </c>
      <c r="B101" s="90" t="s">
        <v>73</v>
      </c>
      <c r="C101" s="54" t="s">
        <v>69</v>
      </c>
      <c r="D101" s="70"/>
      <c r="E101" s="82"/>
      <c r="F101" s="70"/>
      <c r="G101" s="70"/>
      <c r="H101" s="70"/>
      <c r="I101" s="70"/>
      <c r="J101" s="70"/>
      <c r="K101" s="70"/>
      <c r="L101" s="73">
        <f>SUM(D101:K101)</f>
        <v>0</v>
      </c>
    </row>
    <row r="102" spans="1:12" s="7" customFormat="1" x14ac:dyDescent="0.25">
      <c r="A102" s="25" t="s">
        <v>75</v>
      </c>
      <c r="B102" s="90" t="s">
        <v>74</v>
      </c>
      <c r="C102" s="54" t="s">
        <v>69</v>
      </c>
      <c r="D102" s="70"/>
      <c r="F102" s="82">
        <v>944</v>
      </c>
      <c r="G102" s="70"/>
      <c r="H102" s="70"/>
      <c r="I102" s="70"/>
      <c r="J102" s="70"/>
      <c r="K102" s="70"/>
      <c r="L102" s="73">
        <f t="shared" ref="L102:L110" si="22">SUM(D102:K102)</f>
        <v>944</v>
      </c>
    </row>
    <row r="103" spans="1:12" s="7" customFormat="1" x14ac:dyDescent="0.25">
      <c r="A103" s="25" t="s">
        <v>77</v>
      </c>
      <c r="B103" s="90" t="s">
        <v>76</v>
      </c>
      <c r="C103" s="54" t="s">
        <v>69</v>
      </c>
      <c r="D103" s="70"/>
      <c r="E103" s="82"/>
      <c r="F103" s="70"/>
      <c r="G103" s="70"/>
      <c r="H103" s="70"/>
      <c r="I103" s="70"/>
      <c r="J103" s="70"/>
      <c r="K103" s="70"/>
      <c r="L103" s="73">
        <f t="shared" si="22"/>
        <v>0</v>
      </c>
    </row>
    <row r="104" spans="1:12" s="7" customFormat="1" x14ac:dyDescent="0.25">
      <c r="A104" s="25" t="s">
        <v>79</v>
      </c>
      <c r="B104" s="90" t="s">
        <v>78</v>
      </c>
      <c r="C104" s="54" t="s">
        <v>68</v>
      </c>
      <c r="D104" s="120"/>
      <c r="F104" s="70"/>
      <c r="G104" s="70"/>
      <c r="H104" s="82">
        <v>800</v>
      </c>
      <c r="I104" s="70"/>
      <c r="J104" s="70"/>
      <c r="K104" s="70"/>
      <c r="L104" s="73">
        <f t="shared" si="22"/>
        <v>800</v>
      </c>
    </row>
    <row r="105" spans="1:12" s="7" customFormat="1" x14ac:dyDescent="0.25">
      <c r="A105" s="25" t="s">
        <v>113</v>
      </c>
      <c r="B105" s="90"/>
      <c r="C105" s="54" t="s">
        <v>68</v>
      </c>
      <c r="D105" s="70"/>
      <c r="E105" s="121"/>
      <c r="F105" s="122">
        <v>750</v>
      </c>
      <c r="G105" s="122">
        <v>750</v>
      </c>
      <c r="H105" s="70"/>
      <c r="I105" s="70"/>
      <c r="J105" s="70"/>
      <c r="K105" s="70"/>
      <c r="L105" s="73">
        <f t="shared" si="22"/>
        <v>1500</v>
      </c>
    </row>
    <row r="106" spans="1:12" s="7" customFormat="1" x14ac:dyDescent="0.25">
      <c r="A106" s="25" t="s">
        <v>80</v>
      </c>
      <c r="B106" s="90" t="s">
        <v>81</v>
      </c>
      <c r="C106" s="54" t="s">
        <v>68</v>
      </c>
      <c r="D106" s="121"/>
      <c r="E106" s="82"/>
      <c r="F106" s="70"/>
      <c r="G106" s="70"/>
      <c r="H106" s="70"/>
      <c r="I106" s="70"/>
      <c r="J106" s="70"/>
      <c r="K106" s="70"/>
      <c r="L106" s="73">
        <f t="shared" si="22"/>
        <v>0</v>
      </c>
    </row>
    <row r="107" spans="1:12" s="7" customFormat="1" x14ac:dyDescent="0.25">
      <c r="A107" s="25" t="s">
        <v>82</v>
      </c>
      <c r="B107" s="90" t="s">
        <v>83</v>
      </c>
      <c r="C107" s="54" t="s">
        <v>68</v>
      </c>
      <c r="D107" s="70"/>
      <c r="E107" s="121"/>
      <c r="F107" s="82">
        <v>60</v>
      </c>
      <c r="G107" s="70"/>
      <c r="H107" s="70"/>
      <c r="I107" s="70"/>
      <c r="J107" s="70"/>
      <c r="K107" s="70"/>
      <c r="L107" s="73">
        <f t="shared" si="22"/>
        <v>60</v>
      </c>
    </row>
    <row r="108" spans="1:12" s="7" customFormat="1" x14ac:dyDescent="0.25">
      <c r="A108" s="25" t="s">
        <v>114</v>
      </c>
      <c r="B108" s="90"/>
      <c r="C108" s="54" t="s">
        <v>69</v>
      </c>
      <c r="D108" s="70"/>
      <c r="E108" s="121"/>
      <c r="F108" s="70"/>
      <c r="G108" s="122">
        <v>600</v>
      </c>
      <c r="H108" s="70"/>
      <c r="I108" s="70"/>
      <c r="J108" s="70"/>
      <c r="K108" s="70"/>
      <c r="L108" s="73">
        <f t="shared" si="22"/>
        <v>600</v>
      </c>
    </row>
    <row r="109" spans="1:12" s="7" customFormat="1" x14ac:dyDescent="0.25">
      <c r="A109" s="25" t="s">
        <v>84</v>
      </c>
      <c r="B109" s="90" t="s">
        <v>85</v>
      </c>
      <c r="C109" s="54" t="s">
        <v>68</v>
      </c>
      <c r="D109" s="70"/>
      <c r="E109" s="121"/>
      <c r="F109" s="82">
        <v>60</v>
      </c>
      <c r="G109" s="70"/>
      <c r="H109" s="70"/>
      <c r="I109" s="70"/>
      <c r="J109" s="70"/>
      <c r="K109" s="70"/>
      <c r="L109" s="73">
        <f t="shared" si="22"/>
        <v>60</v>
      </c>
    </row>
    <row r="110" spans="1:12" s="7" customFormat="1" x14ac:dyDescent="0.25">
      <c r="A110" s="25" t="s">
        <v>87</v>
      </c>
      <c r="B110" s="90" t="s">
        <v>86</v>
      </c>
      <c r="C110" s="54" t="s">
        <v>68</v>
      </c>
      <c r="D110" s="70"/>
      <c r="E110" s="70"/>
      <c r="G110" s="70"/>
      <c r="H110" s="82">
        <v>800</v>
      </c>
      <c r="I110" s="70"/>
      <c r="J110" s="70"/>
      <c r="K110" s="70"/>
      <c r="L110" s="73">
        <f t="shared" si="22"/>
        <v>800</v>
      </c>
    </row>
    <row r="111" spans="1:12" x14ac:dyDescent="0.25">
      <c r="A111" s="12" t="s">
        <v>3</v>
      </c>
      <c r="B111" s="12"/>
      <c r="C111" s="12"/>
      <c r="D111" s="17"/>
      <c r="E111" s="17"/>
      <c r="F111" s="17">
        <f>SUM(F101:F110)</f>
        <v>1814</v>
      </c>
      <c r="G111" s="17">
        <f>SUM(G101:G110)</f>
        <v>1350</v>
      </c>
      <c r="H111" s="17">
        <f>SUM(H101:H110)</f>
        <v>1600</v>
      </c>
      <c r="I111" s="17">
        <f t="shared" ref="I111:K111" si="23">SUM(I101:I110)</f>
        <v>0</v>
      </c>
      <c r="J111" s="17">
        <f t="shared" si="23"/>
        <v>0</v>
      </c>
      <c r="K111" s="17">
        <f t="shared" si="23"/>
        <v>0</v>
      </c>
      <c r="L111" s="73">
        <f t="shared" ref="L111" si="24">SUM(D111:K111)</f>
        <v>4764</v>
      </c>
    </row>
    <row r="112" spans="1:12" x14ac:dyDescent="0.25">
      <c r="A112" s="126" t="s">
        <v>39</v>
      </c>
      <c r="B112" s="126"/>
      <c r="C112" s="126"/>
      <c r="D112" s="97"/>
      <c r="E112" s="97">
        <f t="shared" ref="E112:L112" si="25">E111+E99+E90+E82+E75+E66+E58+E52+E43+E31+E22+E18+E13+E85</f>
        <v>0</v>
      </c>
      <c r="F112" s="97">
        <f t="shared" si="25"/>
        <v>72798.31</v>
      </c>
      <c r="G112" s="97">
        <f t="shared" si="25"/>
        <v>62294.15</v>
      </c>
      <c r="H112" s="97">
        <f t="shared" si="25"/>
        <v>28643.15</v>
      </c>
      <c r="I112" s="97">
        <f t="shared" si="25"/>
        <v>23875.15</v>
      </c>
      <c r="J112" s="97">
        <f t="shared" si="25"/>
        <v>7300</v>
      </c>
      <c r="K112" s="97">
        <f t="shared" si="25"/>
        <v>5100</v>
      </c>
      <c r="L112" s="97">
        <f t="shared" si="25"/>
        <v>190535.61</v>
      </c>
    </row>
    <row r="113" spans="1:12" ht="15" hidden="1" customHeight="1" x14ac:dyDescent="0.25">
      <c r="C113" s="98" t="s">
        <v>14</v>
      </c>
      <c r="D113" s="73"/>
      <c r="E113" s="73"/>
      <c r="F113" s="73"/>
      <c r="G113" s="73"/>
      <c r="H113" s="73"/>
      <c r="I113" s="73"/>
      <c r="J113" s="73"/>
      <c r="K113" s="73"/>
      <c r="L113" s="73" t="s">
        <v>3</v>
      </c>
    </row>
    <row r="114" spans="1:12" ht="15" hidden="1" customHeight="1" x14ac:dyDescent="0.25">
      <c r="C114" s="11" t="s">
        <v>24</v>
      </c>
      <c r="D114" s="99"/>
      <c r="E114" s="99"/>
      <c r="F114" s="99"/>
      <c r="G114" s="99"/>
      <c r="H114" s="99"/>
      <c r="I114" s="99"/>
      <c r="J114" s="99"/>
      <c r="K114" s="99"/>
      <c r="L114" s="99" t="e">
        <f>#REF!+#REF!+#REF!+#REF!+#REF!+#REF!+#REF!+#REF!+#REF!+#REF!+#REF!+#REF!+#REF!+#REF!+#REF!+#REF!+#REF!+#REF!+#REF!+#REF!+#REF!+#REF!</f>
        <v>#REF!</v>
      </c>
    </row>
    <row r="115" spans="1:12" ht="15" hidden="1" customHeight="1" x14ac:dyDescent="0.25">
      <c r="C115" s="11" t="s">
        <v>23</v>
      </c>
      <c r="D115" s="99"/>
      <c r="E115" s="99"/>
      <c r="F115" s="99"/>
      <c r="G115" s="99"/>
      <c r="H115" s="99"/>
      <c r="I115" s="99"/>
      <c r="J115" s="99"/>
      <c r="K115" s="99"/>
      <c r="L115" s="99" t="e">
        <f>#REF!+#REF!+#REF!+#REF!+#REF!+#REF!+#REF!</f>
        <v>#REF!</v>
      </c>
    </row>
    <row r="116" spans="1:12" ht="15" hidden="1" customHeight="1" x14ac:dyDescent="0.25">
      <c r="C116" s="11" t="s">
        <v>22</v>
      </c>
      <c r="D116" s="99"/>
      <c r="E116" s="99"/>
      <c r="F116" s="99"/>
      <c r="G116" s="99"/>
      <c r="H116" s="99"/>
      <c r="I116" s="99"/>
      <c r="J116" s="99"/>
      <c r="K116" s="99"/>
      <c r="L116" s="99" t="e">
        <f>#REF!+#REF!+#REF!+#REF!+#REF!+#REF!+#REF!+#REF!</f>
        <v>#REF!</v>
      </c>
    </row>
    <row r="117" spans="1:12" ht="15" hidden="1" customHeight="1" x14ac:dyDescent="0.25">
      <c r="C117" s="11" t="s">
        <v>16</v>
      </c>
      <c r="D117" s="99"/>
      <c r="E117" s="99"/>
      <c r="F117" s="99"/>
      <c r="G117" s="99"/>
      <c r="H117" s="99"/>
      <c r="I117" s="99"/>
      <c r="J117" s="99"/>
      <c r="K117" s="99"/>
      <c r="L117" s="99" t="e">
        <f>#REF!+#REF!+#REF!+#REF!</f>
        <v>#REF!</v>
      </c>
    </row>
    <row r="118" spans="1:12" ht="15" hidden="1" customHeight="1" x14ac:dyDescent="0.25">
      <c r="C118" s="11" t="s">
        <v>17</v>
      </c>
      <c r="D118" s="99"/>
      <c r="E118" s="99"/>
      <c r="F118" s="99"/>
      <c r="G118" s="99"/>
      <c r="H118" s="99"/>
      <c r="I118" s="99"/>
      <c r="J118" s="99"/>
      <c r="K118" s="99"/>
      <c r="L118" s="99" t="e">
        <f>#REF!+#REF!+#REF!+#REF!+#REF!+#REF!+#REF!+#REF!+#REF!+#REF!+#REF!+#REF!+#REF!</f>
        <v>#REF!</v>
      </c>
    </row>
    <row r="119" spans="1:12" ht="15" hidden="1" customHeight="1" x14ac:dyDescent="0.25">
      <c r="C119" s="11" t="s">
        <v>28</v>
      </c>
      <c r="D119" s="99"/>
      <c r="E119" s="99"/>
      <c r="F119" s="99"/>
      <c r="G119" s="99"/>
      <c r="H119" s="99"/>
      <c r="I119" s="99"/>
      <c r="J119" s="99"/>
      <c r="K119" s="99"/>
      <c r="L119" s="99" t="e">
        <f>#REF!+#REF!</f>
        <v>#REF!</v>
      </c>
    </row>
    <row r="120" spans="1:12" ht="15" hidden="1" customHeight="1" x14ac:dyDescent="0.25">
      <c r="C120" s="19" t="s">
        <v>26</v>
      </c>
      <c r="D120" s="99"/>
      <c r="E120" s="99"/>
      <c r="F120" s="99"/>
      <c r="G120" s="99"/>
      <c r="H120" s="99"/>
      <c r="I120" s="99"/>
      <c r="J120" s="99"/>
      <c r="K120" s="99"/>
      <c r="L120" s="99" t="e">
        <f>#REF!+#REF!</f>
        <v>#REF!</v>
      </c>
    </row>
    <row r="121" spans="1:12" ht="15" hidden="1" customHeight="1" x14ac:dyDescent="0.25">
      <c r="C121" s="11" t="s">
        <v>25</v>
      </c>
      <c r="D121" s="99"/>
      <c r="E121" s="99"/>
      <c r="F121" s="99"/>
      <c r="G121" s="99"/>
      <c r="H121" s="99"/>
      <c r="I121" s="99"/>
      <c r="J121" s="99"/>
      <c r="K121" s="99"/>
      <c r="L121" s="99" t="e">
        <f>#REF!</f>
        <v>#REF!</v>
      </c>
    </row>
    <row r="122" spans="1:12" s="7" customFormat="1" ht="15" hidden="1" customHeight="1" x14ac:dyDescent="0.25">
      <c r="A122" s="21"/>
      <c r="B122" s="21"/>
      <c r="C122" s="11" t="s">
        <v>27</v>
      </c>
      <c r="D122" s="100"/>
      <c r="E122" s="100"/>
      <c r="F122" s="100"/>
      <c r="G122" s="100"/>
      <c r="H122" s="100"/>
      <c r="I122" s="100"/>
      <c r="J122" s="100"/>
      <c r="K122" s="100"/>
      <c r="L122" s="100" t="e">
        <f>#REF!</f>
        <v>#REF!</v>
      </c>
    </row>
    <row r="123" spans="1:12" s="7" customFormat="1" ht="15" hidden="1" customHeight="1" x14ac:dyDescent="0.25">
      <c r="A123" s="21"/>
      <c r="B123" s="21"/>
      <c r="C123" s="11" t="s">
        <v>3</v>
      </c>
      <c r="D123" s="99"/>
      <c r="E123" s="99"/>
      <c r="F123" s="99"/>
      <c r="G123" s="99"/>
      <c r="H123" s="99"/>
      <c r="I123" s="99"/>
      <c r="J123" s="99"/>
      <c r="K123" s="99"/>
      <c r="L123" s="99" t="e">
        <f>SUM(L114:L122)</f>
        <v>#REF!</v>
      </c>
    </row>
    <row r="124" spans="1:12" hidden="1" x14ac:dyDescent="0.25">
      <c r="D124" s="48"/>
      <c r="E124" s="48"/>
      <c r="F124" s="48"/>
      <c r="G124" s="48"/>
      <c r="H124" s="48"/>
      <c r="I124" s="48"/>
      <c r="J124" s="48"/>
      <c r="K124" s="48"/>
    </row>
    <row r="125" spans="1:12" ht="15" hidden="1" customHeight="1" x14ac:dyDescent="0.25">
      <c r="C125" s="22" t="s">
        <v>37</v>
      </c>
      <c r="D125" s="73"/>
      <c r="E125" s="73"/>
      <c r="F125" s="73"/>
      <c r="G125" s="73"/>
      <c r="H125" s="73"/>
      <c r="I125" s="73"/>
      <c r="J125" s="73"/>
      <c r="K125" s="73"/>
      <c r="L125" s="73" t="str">
        <f>L6</f>
        <v>Итого</v>
      </c>
    </row>
    <row r="126" spans="1:12" ht="15" hidden="1" customHeight="1" x14ac:dyDescent="0.25">
      <c r="C126" s="22" t="s">
        <v>31</v>
      </c>
      <c r="D126" s="99"/>
      <c r="E126" s="99"/>
      <c r="F126" s="99"/>
      <c r="G126" s="99"/>
      <c r="H126" s="99"/>
      <c r="I126" s="99"/>
      <c r="J126" s="99"/>
      <c r="K126" s="99"/>
      <c r="L126" s="99" t="e">
        <f>SUM(#REF!)</f>
        <v>#REF!</v>
      </c>
    </row>
    <row r="127" spans="1:12" ht="15" hidden="1" customHeight="1" x14ac:dyDescent="0.25">
      <c r="C127" s="76" t="s">
        <v>32</v>
      </c>
      <c r="D127" s="99"/>
      <c r="E127" s="99"/>
      <c r="F127" s="99"/>
      <c r="G127" s="99"/>
      <c r="H127" s="99"/>
      <c r="I127" s="99"/>
      <c r="J127" s="99"/>
      <c r="K127" s="99"/>
      <c r="L127" s="99" t="e">
        <f>SUM(#REF!)</f>
        <v>#REF!</v>
      </c>
    </row>
    <row r="128" spans="1:12" ht="15" hidden="1" customHeight="1" x14ac:dyDescent="0.25">
      <c r="C128" s="76" t="s">
        <v>33</v>
      </c>
      <c r="D128" s="99"/>
      <c r="E128" s="99"/>
      <c r="F128" s="99"/>
      <c r="G128" s="99"/>
      <c r="H128" s="99"/>
      <c r="I128" s="99"/>
      <c r="J128" s="99"/>
      <c r="K128" s="99"/>
      <c r="L128" s="99" t="e">
        <f>SUM(#REF!)</f>
        <v>#REF!</v>
      </c>
    </row>
    <row r="129" spans="3:12" ht="15" hidden="1" customHeight="1" x14ac:dyDescent="0.25">
      <c r="C129" s="76" t="s">
        <v>34</v>
      </c>
      <c r="D129" s="99"/>
      <c r="E129" s="99"/>
      <c r="F129" s="99"/>
      <c r="G129" s="99"/>
      <c r="H129" s="99"/>
      <c r="I129" s="99"/>
      <c r="J129" s="99"/>
      <c r="K129" s="99"/>
      <c r="L129" s="99" t="e">
        <f>SUM(#REF!)</f>
        <v>#REF!</v>
      </c>
    </row>
    <row r="130" spans="3:12" ht="15" hidden="1" customHeight="1" x14ac:dyDescent="0.25">
      <c r="C130" s="76" t="s">
        <v>35</v>
      </c>
      <c r="D130" s="99"/>
      <c r="E130" s="99"/>
      <c r="F130" s="99"/>
      <c r="G130" s="99"/>
      <c r="H130" s="99"/>
      <c r="I130" s="99"/>
      <c r="J130" s="99"/>
      <c r="K130" s="99"/>
      <c r="L130" s="99" t="e">
        <f>SUM(#REF!)</f>
        <v>#REF!</v>
      </c>
    </row>
    <row r="131" spans="3:12" ht="15" hidden="1" customHeight="1" x14ac:dyDescent="0.25">
      <c r="C131" s="22" t="s">
        <v>36</v>
      </c>
      <c r="D131" s="99"/>
      <c r="E131" s="99"/>
      <c r="F131" s="99"/>
      <c r="G131" s="99"/>
      <c r="H131" s="99"/>
      <c r="I131" s="99"/>
      <c r="J131" s="99"/>
      <c r="K131" s="99"/>
      <c r="L131" s="99" t="e">
        <f>SUM(#REF!)</f>
        <v>#REF!</v>
      </c>
    </row>
    <row r="132" spans="3:12" ht="15" hidden="1" customHeight="1" x14ac:dyDescent="0.25">
      <c r="C132" s="22" t="s">
        <v>3</v>
      </c>
      <c r="D132" s="99"/>
      <c r="E132" s="99"/>
      <c r="F132" s="99"/>
      <c r="G132" s="99"/>
      <c r="H132" s="99"/>
      <c r="I132" s="99"/>
      <c r="J132" s="99"/>
      <c r="K132" s="99"/>
      <c r="L132" s="99" t="e">
        <f>SUM(#REF!)</f>
        <v>#REF!</v>
      </c>
    </row>
    <row r="133" spans="3:12" hidden="1" x14ac:dyDescent="0.25">
      <c r="D133" s="48"/>
      <c r="E133" s="48"/>
      <c r="F133" s="48"/>
      <c r="G133" s="48"/>
      <c r="H133" s="48"/>
      <c r="I133" s="48"/>
      <c r="J133" s="48"/>
      <c r="K133" s="48"/>
    </row>
    <row r="134" spans="3:12" hidden="1" x14ac:dyDescent="0.25">
      <c r="D134" s="48"/>
      <c r="E134" s="48"/>
      <c r="F134" s="48"/>
      <c r="G134" s="48"/>
      <c r="H134" s="48"/>
      <c r="I134" s="48"/>
      <c r="J134" s="48"/>
      <c r="K134" s="48"/>
    </row>
    <row r="135" spans="3:12" ht="15" hidden="1" customHeight="1" x14ac:dyDescent="0.25">
      <c r="C135" s="22" t="s">
        <v>38</v>
      </c>
      <c r="D135" s="99"/>
      <c r="E135" s="99"/>
      <c r="F135" s="99"/>
      <c r="G135" s="99"/>
      <c r="H135" s="99"/>
      <c r="I135" s="99"/>
      <c r="J135" s="99"/>
      <c r="K135" s="99"/>
      <c r="L135" s="99" t="e">
        <f t="shared" ref="L135" si="26">L123+L132</f>
        <v>#REF!</v>
      </c>
    </row>
    <row r="136" spans="3:12" hidden="1" x14ac:dyDescent="0.25">
      <c r="D136" s="48"/>
      <c r="E136" s="48"/>
      <c r="F136" s="48"/>
      <c r="G136" s="48"/>
      <c r="H136" s="48"/>
      <c r="I136" s="48"/>
      <c r="J136" s="48"/>
      <c r="K136" s="48"/>
    </row>
    <row r="137" spans="3:12" ht="15" hidden="1" customHeight="1" x14ac:dyDescent="0.25">
      <c r="D137" s="48"/>
      <c r="E137" s="48"/>
      <c r="F137" s="48"/>
      <c r="G137" s="48"/>
      <c r="H137" s="48"/>
      <c r="I137" s="48"/>
      <c r="J137" s="48"/>
      <c r="K137" s="48"/>
    </row>
    <row r="138" spans="3:12" ht="15" hidden="1" customHeight="1" x14ac:dyDescent="0.25">
      <c r="C138" s="73" t="s">
        <v>14</v>
      </c>
      <c r="D138" s="73"/>
      <c r="E138" s="73"/>
      <c r="F138" s="73"/>
      <c r="G138" s="73"/>
      <c r="H138" s="73"/>
      <c r="I138" s="73"/>
      <c r="J138" s="73"/>
      <c r="K138" s="73"/>
      <c r="L138" s="73" t="s">
        <v>3</v>
      </c>
    </row>
    <row r="139" spans="3:12" ht="15" hidden="1" customHeight="1" x14ac:dyDescent="0.25">
      <c r="C139" s="11" t="s">
        <v>24</v>
      </c>
      <c r="D139" s="99"/>
      <c r="E139" s="99"/>
      <c r="F139" s="99"/>
      <c r="G139" s="99"/>
      <c r="H139" s="99"/>
      <c r="I139" s="99"/>
      <c r="J139" s="99"/>
      <c r="K139" s="99"/>
      <c r="L139" s="99" t="e">
        <f>#REF!+#REF!+#REF!+#REF!+#REF!</f>
        <v>#REF!</v>
      </c>
    </row>
    <row r="140" spans="3:12" ht="15" hidden="1" customHeight="1" x14ac:dyDescent="0.25">
      <c r="C140" s="11" t="s">
        <v>23</v>
      </c>
      <c r="D140" s="99"/>
      <c r="E140" s="99"/>
      <c r="F140" s="99"/>
      <c r="G140" s="99"/>
      <c r="H140" s="99"/>
      <c r="I140" s="99"/>
      <c r="J140" s="99"/>
      <c r="K140" s="99"/>
      <c r="L140" s="99" t="e">
        <f>#REF!+#REF!+#REF!+#REF!+#REF!</f>
        <v>#REF!</v>
      </c>
    </row>
    <row r="141" spans="3:12" ht="15" hidden="1" customHeight="1" x14ac:dyDescent="0.25">
      <c r="C141" s="11" t="s">
        <v>22</v>
      </c>
      <c r="D141" s="99"/>
      <c r="E141" s="99"/>
      <c r="F141" s="99"/>
      <c r="G141" s="99"/>
      <c r="H141" s="99"/>
      <c r="I141" s="99"/>
      <c r="J141" s="99"/>
      <c r="K141" s="99"/>
      <c r="L141" s="99" t="e">
        <f>#REF!+#REF!+#REF!+#REF!+#REF!</f>
        <v>#REF!</v>
      </c>
    </row>
    <row r="142" spans="3:12" ht="15" hidden="1" customHeight="1" x14ac:dyDescent="0.25">
      <c r="C142" s="11" t="s">
        <v>16</v>
      </c>
      <c r="D142" s="99"/>
      <c r="E142" s="99"/>
      <c r="F142" s="99"/>
      <c r="G142" s="99"/>
      <c r="H142" s="99"/>
      <c r="I142" s="99"/>
      <c r="J142" s="99"/>
      <c r="K142" s="99"/>
      <c r="L142" s="99" t="e">
        <f>#REF!+#REF!+#REF!+#REF!+#REF!</f>
        <v>#REF!</v>
      </c>
    </row>
    <row r="143" spans="3:12" ht="15" hidden="1" customHeight="1" x14ac:dyDescent="0.25">
      <c r="C143" s="11" t="s">
        <v>17</v>
      </c>
      <c r="D143" s="99"/>
      <c r="E143" s="99"/>
      <c r="F143" s="99"/>
      <c r="G143" s="99"/>
      <c r="H143" s="99"/>
      <c r="I143" s="99"/>
      <c r="J143" s="99"/>
      <c r="K143" s="99"/>
      <c r="L143" s="99" t="e">
        <f>#REF!+#REF!+#REF!+#REF!+#REF!</f>
        <v>#REF!</v>
      </c>
    </row>
    <row r="144" spans="3:12" ht="15" hidden="1" customHeight="1" x14ac:dyDescent="0.25">
      <c r="C144" s="11" t="s">
        <v>28</v>
      </c>
      <c r="D144" s="99"/>
      <c r="E144" s="99"/>
      <c r="F144" s="99"/>
      <c r="G144" s="99"/>
      <c r="H144" s="99"/>
      <c r="I144" s="99"/>
      <c r="J144" s="99"/>
      <c r="K144" s="99"/>
      <c r="L144" s="99" t="e">
        <f>#REF!+#REF!+#REF!+#REF!+#REF!</f>
        <v>#REF!</v>
      </c>
    </row>
    <row r="145" spans="3:12" ht="15" hidden="1" customHeight="1" x14ac:dyDescent="0.25">
      <c r="C145" s="19" t="s">
        <v>26</v>
      </c>
      <c r="D145" s="99"/>
      <c r="E145" s="99"/>
      <c r="F145" s="99"/>
      <c r="G145" s="99"/>
      <c r="H145" s="99"/>
      <c r="I145" s="99"/>
      <c r="J145" s="99"/>
      <c r="K145" s="99"/>
      <c r="L145" s="99" t="e">
        <f>#REF!+#REF!+#REF!+#REF!+#REF!</f>
        <v>#REF!</v>
      </c>
    </row>
    <row r="146" spans="3:12" ht="15" hidden="1" customHeight="1" x14ac:dyDescent="0.25">
      <c r="C146" s="11" t="s">
        <v>25</v>
      </c>
      <c r="D146" s="99"/>
      <c r="E146" s="99"/>
      <c r="F146" s="99"/>
      <c r="G146" s="99"/>
      <c r="H146" s="99"/>
      <c r="I146" s="99"/>
      <c r="J146" s="99"/>
      <c r="K146" s="99"/>
      <c r="L146" s="99" t="e">
        <f>#REF!+#REF!+#REF!+#REF!+#REF!</f>
        <v>#REF!</v>
      </c>
    </row>
    <row r="147" spans="3:12" ht="15" hidden="1" customHeight="1" x14ac:dyDescent="0.25">
      <c r="C147" s="11" t="s">
        <v>27</v>
      </c>
      <c r="D147" s="99"/>
      <c r="E147" s="99"/>
      <c r="F147" s="99"/>
      <c r="G147" s="99"/>
      <c r="H147" s="99"/>
      <c r="I147" s="99"/>
      <c r="J147" s="99"/>
      <c r="K147" s="99"/>
      <c r="L147" s="99" t="e">
        <f>#REF!+#REF!+#REF!+#REF!+#REF!</f>
        <v>#REF!</v>
      </c>
    </row>
    <row r="148" spans="3:12" ht="15" hidden="1" customHeight="1" x14ac:dyDescent="0.25">
      <c r="C148" s="11" t="s">
        <v>3</v>
      </c>
      <c r="D148" s="99"/>
      <c r="E148" s="99"/>
      <c r="F148" s="99"/>
      <c r="G148" s="99"/>
      <c r="H148" s="99"/>
      <c r="I148" s="99"/>
      <c r="J148" s="99"/>
      <c r="K148" s="99"/>
      <c r="L148" s="99" t="e">
        <f>#REF!+#REF!+#REF!+#REF!+#REF!</f>
        <v>#REF!</v>
      </c>
    </row>
    <row r="149" spans="3:12" hidden="1" x14ac:dyDescent="0.25">
      <c r="D149" s="48"/>
      <c r="E149" s="48"/>
      <c r="F149" s="48"/>
      <c r="G149" s="48"/>
      <c r="H149" s="48"/>
      <c r="I149" s="48"/>
      <c r="J149" s="48"/>
      <c r="K149" s="48"/>
    </row>
    <row r="150" spans="3:12" hidden="1" x14ac:dyDescent="0.25">
      <c r="D150" s="48"/>
      <c r="E150" s="48"/>
      <c r="F150" s="48"/>
      <c r="G150" s="48"/>
      <c r="H150" s="48"/>
      <c r="I150" s="48"/>
      <c r="J150" s="48"/>
      <c r="K150" s="48"/>
    </row>
    <row r="151" spans="3:12" x14ac:dyDescent="0.25">
      <c r="D151" s="48"/>
      <c r="E151" s="48"/>
      <c r="F151" s="48"/>
      <c r="G151" s="48"/>
      <c r="H151" s="48"/>
      <c r="I151" s="48"/>
      <c r="J151" s="48"/>
      <c r="K151" s="48"/>
    </row>
    <row r="152" spans="3:12" x14ac:dyDescent="0.25">
      <c r="D152" s="48"/>
      <c r="E152" s="48"/>
      <c r="F152" s="48"/>
      <c r="G152" s="48"/>
      <c r="H152" s="48"/>
      <c r="I152" s="48"/>
      <c r="J152" s="48"/>
      <c r="K152" s="48"/>
    </row>
    <row r="153" spans="3:12" hidden="1" x14ac:dyDescent="0.25">
      <c r="C153" s="11" t="s">
        <v>24</v>
      </c>
      <c r="D153" s="48"/>
      <c r="E153" s="48"/>
      <c r="F153" s="48"/>
      <c r="G153" s="48"/>
      <c r="H153" s="48"/>
      <c r="I153" s="48"/>
      <c r="J153" s="48"/>
      <c r="K153" s="48"/>
    </row>
    <row r="154" spans="3:12" hidden="1" x14ac:dyDescent="0.25">
      <c r="C154" s="11" t="s">
        <v>23</v>
      </c>
      <c r="D154" s="48"/>
      <c r="E154" s="48"/>
      <c r="F154" s="48"/>
      <c r="G154" s="48"/>
      <c r="H154" s="48"/>
      <c r="I154" s="48"/>
      <c r="J154" s="48"/>
      <c r="K154" s="48"/>
    </row>
    <row r="155" spans="3:12" hidden="1" x14ac:dyDescent="0.25">
      <c r="C155" s="11" t="s">
        <v>22</v>
      </c>
      <c r="D155" s="48"/>
      <c r="E155" s="48"/>
      <c r="F155" s="48"/>
      <c r="G155" s="48"/>
      <c r="H155" s="48"/>
      <c r="I155" s="48"/>
      <c r="J155" s="48"/>
      <c r="K155" s="48"/>
    </row>
    <row r="156" spans="3:12" hidden="1" x14ac:dyDescent="0.25">
      <c r="C156" s="11" t="s">
        <v>16</v>
      </c>
      <c r="D156" s="48"/>
      <c r="E156" s="48"/>
      <c r="F156" s="48"/>
      <c r="G156" s="48"/>
      <c r="H156" s="48"/>
      <c r="I156" s="48"/>
      <c r="J156" s="48"/>
      <c r="K156" s="48"/>
    </row>
    <row r="157" spans="3:12" hidden="1" x14ac:dyDescent="0.25">
      <c r="C157" s="11" t="s">
        <v>17</v>
      </c>
      <c r="D157" s="48"/>
      <c r="E157" s="48"/>
      <c r="F157" s="48"/>
      <c r="G157" s="48"/>
      <c r="H157" s="48"/>
      <c r="I157" s="48"/>
      <c r="J157" s="48"/>
      <c r="K157" s="48"/>
    </row>
    <row r="158" spans="3:12" x14ac:dyDescent="0.25">
      <c r="D158" s="48"/>
      <c r="E158" s="48"/>
      <c r="F158" s="48"/>
      <c r="G158" s="48"/>
      <c r="H158" s="48"/>
      <c r="I158" s="48"/>
      <c r="J158" s="48"/>
      <c r="K158" s="48"/>
    </row>
    <row r="159" spans="3:12" x14ac:dyDescent="0.25">
      <c r="D159" s="48"/>
      <c r="E159" s="48"/>
      <c r="F159" s="48"/>
      <c r="G159" s="48"/>
      <c r="H159" s="48"/>
      <c r="I159" s="48"/>
      <c r="J159" s="48"/>
      <c r="K159" s="48"/>
    </row>
    <row r="160" spans="3:12" x14ac:dyDescent="0.25">
      <c r="D160" s="48"/>
      <c r="E160" s="48"/>
      <c r="F160" s="48"/>
      <c r="G160" s="48"/>
      <c r="H160" s="48"/>
      <c r="I160" s="48"/>
      <c r="J160" s="48"/>
      <c r="K160" s="48"/>
    </row>
    <row r="161" spans="3:11" hidden="1" x14ac:dyDescent="0.25">
      <c r="C161" s="11" t="s">
        <v>24</v>
      </c>
      <c r="D161" s="48"/>
      <c r="E161" s="48"/>
      <c r="F161" s="48"/>
      <c r="G161" s="48"/>
      <c r="H161" s="48"/>
      <c r="I161" s="48"/>
      <c r="J161" s="48"/>
      <c r="K161" s="48"/>
    </row>
    <row r="162" spans="3:11" hidden="1" x14ac:dyDescent="0.25">
      <c r="C162" s="11" t="s">
        <v>23</v>
      </c>
      <c r="D162" s="48"/>
      <c r="E162" s="48"/>
      <c r="F162" s="48"/>
      <c r="G162" s="48"/>
      <c r="H162" s="48"/>
      <c r="I162" s="48"/>
      <c r="J162" s="48"/>
      <c r="K162" s="48"/>
    </row>
    <row r="163" spans="3:11" hidden="1" x14ac:dyDescent="0.25">
      <c r="C163" s="11" t="s">
        <v>22</v>
      </c>
      <c r="D163" s="48"/>
      <c r="E163" s="48"/>
      <c r="F163" s="48"/>
      <c r="G163" s="48"/>
      <c r="H163" s="48"/>
      <c r="I163" s="48"/>
      <c r="J163" s="48"/>
      <c r="K163" s="48"/>
    </row>
    <row r="164" spans="3:11" hidden="1" x14ac:dyDescent="0.25">
      <c r="C164" s="11" t="s">
        <v>17</v>
      </c>
      <c r="D164" s="48"/>
      <c r="E164" s="48"/>
      <c r="F164" s="48"/>
      <c r="G164" s="48"/>
      <c r="H164" s="48"/>
      <c r="I164" s="48"/>
      <c r="J164" s="48"/>
      <c r="K164" s="48"/>
    </row>
    <row r="165" spans="3:11" hidden="1" x14ac:dyDescent="0.25">
      <c r="C165" s="19" t="s">
        <v>26</v>
      </c>
      <c r="D165" s="48"/>
      <c r="E165" s="48"/>
      <c r="F165" s="48"/>
      <c r="G165" s="48"/>
      <c r="H165" s="48"/>
      <c r="I165" s="48"/>
      <c r="J165" s="48"/>
      <c r="K165" s="48"/>
    </row>
    <row r="166" spans="3:11" hidden="1" x14ac:dyDescent="0.25">
      <c r="C166" s="11" t="s">
        <v>25</v>
      </c>
      <c r="D166" s="48"/>
      <c r="E166" s="48"/>
      <c r="F166" s="48"/>
      <c r="G166" s="48"/>
      <c r="H166" s="48"/>
      <c r="I166" s="48"/>
      <c r="J166" s="48"/>
      <c r="K166" s="48"/>
    </row>
    <row r="167" spans="3:11" x14ac:dyDescent="0.25">
      <c r="D167" s="48"/>
      <c r="E167" s="48"/>
      <c r="F167" s="48"/>
      <c r="G167" s="48"/>
      <c r="H167" s="48"/>
      <c r="I167" s="48"/>
      <c r="J167" s="48"/>
      <c r="K167" s="48"/>
    </row>
    <row r="168" spans="3:11" x14ac:dyDescent="0.25">
      <c r="D168" s="48"/>
      <c r="E168" s="48"/>
      <c r="F168" s="48"/>
      <c r="G168" s="48"/>
      <c r="H168" s="48"/>
      <c r="I168" s="48"/>
      <c r="J168" s="48"/>
      <c r="K168" s="48"/>
    </row>
    <row r="169" spans="3:11" x14ac:dyDescent="0.25">
      <c r="D169" s="48"/>
      <c r="E169" s="48"/>
      <c r="F169" s="48"/>
      <c r="G169" s="48"/>
      <c r="H169" s="48"/>
      <c r="I169" s="48"/>
      <c r="J169" s="48"/>
      <c r="K169" s="48"/>
    </row>
    <row r="170" spans="3:11" x14ac:dyDescent="0.25">
      <c r="D170" s="48"/>
      <c r="E170" s="48"/>
      <c r="F170" s="48"/>
      <c r="G170" s="48"/>
      <c r="H170" s="48"/>
      <c r="I170" s="48"/>
      <c r="J170" s="48"/>
      <c r="K170" s="48"/>
    </row>
    <row r="171" spans="3:11" x14ac:dyDescent="0.25">
      <c r="D171" s="48"/>
      <c r="E171" s="48"/>
      <c r="F171" s="48"/>
      <c r="G171" s="48"/>
      <c r="H171" s="48"/>
      <c r="I171" s="48"/>
      <c r="J171" s="48"/>
      <c r="K171" s="48"/>
    </row>
    <row r="172" spans="3:11" x14ac:dyDescent="0.25">
      <c r="D172" s="48"/>
      <c r="E172" s="48"/>
      <c r="F172" s="48"/>
      <c r="G172" s="48"/>
      <c r="H172" s="48"/>
      <c r="I172" s="48"/>
      <c r="J172" s="48"/>
      <c r="K172" s="48"/>
    </row>
    <row r="173" spans="3:11" x14ac:dyDescent="0.25">
      <c r="D173" s="48"/>
      <c r="E173" s="48"/>
      <c r="F173" s="48"/>
      <c r="G173" s="48"/>
      <c r="H173" s="48"/>
      <c r="I173" s="48"/>
      <c r="J173" s="48"/>
      <c r="K173" s="48"/>
    </row>
    <row r="174" spans="3:11" x14ac:dyDescent="0.25">
      <c r="D174" s="48"/>
      <c r="E174" s="48"/>
      <c r="F174" s="48"/>
      <c r="G174" s="48"/>
      <c r="H174" s="48"/>
      <c r="I174" s="48"/>
      <c r="J174" s="48"/>
      <c r="K174" s="48"/>
    </row>
    <row r="175" spans="3:11" x14ac:dyDescent="0.25">
      <c r="D175" s="48"/>
      <c r="E175" s="48"/>
      <c r="F175" s="48"/>
      <c r="G175" s="48"/>
      <c r="H175" s="48"/>
      <c r="I175" s="48"/>
      <c r="J175" s="48"/>
      <c r="K175" s="48"/>
    </row>
    <row r="176" spans="3:11" x14ac:dyDescent="0.25">
      <c r="D176" s="48"/>
      <c r="E176" s="48"/>
      <c r="F176" s="48"/>
      <c r="G176" s="48"/>
      <c r="H176" s="48"/>
      <c r="I176" s="48"/>
      <c r="J176" s="48"/>
      <c r="K176" s="48"/>
    </row>
    <row r="177" spans="4:11" x14ac:dyDescent="0.25">
      <c r="D177" s="48"/>
      <c r="E177" s="48"/>
      <c r="F177" s="48"/>
      <c r="G177" s="48"/>
      <c r="H177" s="48"/>
      <c r="I177" s="48"/>
      <c r="J177" s="48"/>
      <c r="K177" s="48"/>
    </row>
    <row r="178" spans="4:11" x14ac:dyDescent="0.25">
      <c r="D178" s="48"/>
      <c r="E178" s="48"/>
      <c r="F178" s="48"/>
      <c r="G178" s="48"/>
      <c r="H178" s="48"/>
      <c r="I178" s="48"/>
      <c r="J178" s="48"/>
      <c r="K178" s="48"/>
    </row>
    <row r="179" spans="4:11" x14ac:dyDescent="0.25">
      <c r="D179" s="48"/>
      <c r="E179" s="48"/>
      <c r="F179" s="48"/>
      <c r="G179" s="48"/>
      <c r="H179" s="48"/>
      <c r="I179" s="48"/>
      <c r="J179" s="48"/>
      <c r="K179" s="48"/>
    </row>
    <row r="180" spans="4:11" x14ac:dyDescent="0.25">
      <c r="D180" s="48"/>
      <c r="E180" s="48"/>
      <c r="F180" s="48"/>
      <c r="G180" s="48"/>
      <c r="H180" s="48"/>
      <c r="I180" s="48"/>
      <c r="J180" s="48"/>
      <c r="K180" s="48"/>
    </row>
    <row r="181" spans="4:11" x14ac:dyDescent="0.25">
      <c r="D181" s="48"/>
      <c r="E181" s="48"/>
      <c r="F181" s="48"/>
      <c r="G181" s="48"/>
      <c r="H181" s="48"/>
      <c r="I181" s="48"/>
      <c r="J181" s="48"/>
      <c r="K181" s="48"/>
    </row>
    <row r="182" spans="4:11" x14ac:dyDescent="0.25">
      <c r="D182" s="48"/>
      <c r="E182" s="48"/>
      <c r="F182" s="48"/>
      <c r="G182" s="48"/>
      <c r="H182" s="48"/>
      <c r="I182" s="48"/>
      <c r="J182" s="48"/>
      <c r="K182" s="48"/>
    </row>
    <row r="183" spans="4:11" x14ac:dyDescent="0.25">
      <c r="D183" s="48"/>
      <c r="E183" s="48"/>
      <c r="F183" s="48"/>
      <c r="G183" s="48"/>
      <c r="H183" s="48"/>
      <c r="I183" s="48"/>
      <c r="J183" s="48"/>
      <c r="K183" s="48"/>
    </row>
    <row r="184" spans="4:11" x14ac:dyDescent="0.25">
      <c r="D184" s="48"/>
      <c r="E184" s="48"/>
      <c r="F184" s="48"/>
      <c r="G184" s="48"/>
      <c r="H184" s="48"/>
      <c r="I184" s="48"/>
      <c r="J184" s="48"/>
      <c r="K184" s="48"/>
    </row>
    <row r="185" spans="4:11" x14ac:dyDescent="0.25">
      <c r="D185" s="48"/>
      <c r="E185" s="48"/>
      <c r="F185" s="48"/>
      <c r="G185" s="48"/>
      <c r="H185" s="48"/>
      <c r="I185" s="48"/>
      <c r="J185" s="48"/>
      <c r="K185" s="48"/>
    </row>
    <row r="186" spans="4:11" x14ac:dyDescent="0.25">
      <c r="D186" s="48"/>
      <c r="E186" s="48"/>
      <c r="F186" s="48"/>
      <c r="G186" s="48"/>
      <c r="H186" s="48"/>
      <c r="I186" s="48"/>
      <c r="J186" s="48"/>
      <c r="K186" s="48"/>
    </row>
    <row r="187" spans="4:11" x14ac:dyDescent="0.25">
      <c r="D187" s="48"/>
      <c r="E187" s="48"/>
      <c r="F187" s="48"/>
      <c r="G187" s="48"/>
      <c r="H187" s="48"/>
      <c r="I187" s="48"/>
      <c r="J187" s="48"/>
      <c r="K187" s="48"/>
    </row>
    <row r="188" spans="4:11" x14ac:dyDescent="0.25">
      <c r="D188" s="48"/>
      <c r="E188" s="48"/>
      <c r="F188" s="48"/>
      <c r="G188" s="48"/>
      <c r="H188" s="48"/>
      <c r="I188" s="48"/>
      <c r="J188" s="48"/>
      <c r="K188" s="48"/>
    </row>
    <row r="189" spans="4:11" x14ac:dyDescent="0.25">
      <c r="D189" s="48"/>
      <c r="E189" s="48"/>
      <c r="F189" s="48"/>
      <c r="G189" s="48"/>
      <c r="H189" s="48"/>
      <c r="I189" s="48"/>
      <c r="J189" s="48"/>
      <c r="K189" s="48"/>
    </row>
    <row r="190" spans="4:11" x14ac:dyDescent="0.25">
      <c r="D190" s="48"/>
      <c r="E190" s="48"/>
      <c r="F190" s="48"/>
      <c r="G190" s="48"/>
      <c r="H190" s="48"/>
      <c r="I190" s="48"/>
      <c r="J190" s="48"/>
      <c r="K190" s="48"/>
    </row>
    <row r="191" spans="4:11" x14ac:dyDescent="0.25">
      <c r="D191" s="48"/>
      <c r="E191" s="48"/>
      <c r="F191" s="48"/>
      <c r="G191" s="48"/>
      <c r="H191" s="48"/>
      <c r="I191" s="48"/>
      <c r="J191" s="48"/>
      <c r="K191" s="48"/>
    </row>
    <row r="192" spans="4:11" x14ac:dyDescent="0.25">
      <c r="D192" s="48"/>
      <c r="E192" s="48"/>
      <c r="F192" s="48"/>
      <c r="G192" s="48"/>
      <c r="H192" s="48"/>
      <c r="I192" s="48"/>
      <c r="J192" s="48"/>
      <c r="K192" s="48"/>
    </row>
    <row r="193" spans="4:11" x14ac:dyDescent="0.25">
      <c r="D193" s="48"/>
      <c r="E193" s="48"/>
      <c r="F193" s="48"/>
      <c r="G193" s="48"/>
      <c r="H193" s="48"/>
      <c r="I193" s="48"/>
      <c r="J193" s="48"/>
      <c r="K193" s="48"/>
    </row>
    <row r="194" spans="4:11" x14ac:dyDescent="0.25">
      <c r="D194" s="48"/>
      <c r="E194" s="48"/>
      <c r="F194" s="48"/>
      <c r="G194" s="48"/>
      <c r="H194" s="48"/>
      <c r="I194" s="48"/>
      <c r="J194" s="48"/>
      <c r="K194" s="48"/>
    </row>
    <row r="195" spans="4:11" x14ac:dyDescent="0.25">
      <c r="D195" s="48"/>
      <c r="E195" s="48"/>
      <c r="F195" s="48"/>
      <c r="G195" s="48"/>
      <c r="H195" s="48"/>
      <c r="I195" s="48"/>
      <c r="J195" s="48"/>
      <c r="K195" s="48"/>
    </row>
    <row r="196" spans="4:11" x14ac:dyDescent="0.25">
      <c r="D196" s="48"/>
      <c r="E196" s="48"/>
      <c r="F196" s="48"/>
      <c r="G196" s="48"/>
      <c r="H196" s="48"/>
      <c r="I196" s="48"/>
      <c r="J196" s="48"/>
      <c r="K196" s="48"/>
    </row>
    <row r="197" spans="4:11" x14ac:dyDescent="0.25">
      <c r="D197" s="48"/>
      <c r="E197" s="48"/>
      <c r="F197" s="48"/>
      <c r="G197" s="48"/>
      <c r="H197" s="48"/>
      <c r="I197" s="48"/>
      <c r="J197" s="48"/>
      <c r="K197" s="48"/>
    </row>
    <row r="198" spans="4:11" x14ac:dyDescent="0.25">
      <c r="D198" s="48"/>
      <c r="E198" s="48"/>
      <c r="F198" s="48"/>
      <c r="G198" s="48"/>
      <c r="H198" s="48"/>
      <c r="I198" s="48"/>
      <c r="J198" s="48"/>
      <c r="K198" s="48"/>
    </row>
    <row r="199" spans="4:11" x14ac:dyDescent="0.25">
      <c r="D199" s="48"/>
      <c r="E199" s="48"/>
      <c r="F199" s="48"/>
      <c r="G199" s="48"/>
      <c r="H199" s="48"/>
      <c r="I199" s="48"/>
      <c r="J199" s="48"/>
      <c r="K199" s="48"/>
    </row>
    <row r="200" spans="4:11" x14ac:dyDescent="0.25">
      <c r="D200" s="48"/>
      <c r="E200" s="48"/>
      <c r="F200" s="48"/>
      <c r="G200" s="48"/>
      <c r="H200" s="48"/>
      <c r="I200" s="48"/>
      <c r="J200" s="48"/>
      <c r="K200" s="48"/>
    </row>
    <row r="201" spans="4:11" x14ac:dyDescent="0.25">
      <c r="D201" s="48"/>
      <c r="E201" s="48"/>
      <c r="F201" s="48"/>
      <c r="G201" s="48"/>
      <c r="H201" s="48"/>
      <c r="I201" s="48"/>
      <c r="J201" s="48"/>
      <c r="K201" s="48"/>
    </row>
    <row r="202" spans="4:11" x14ac:dyDescent="0.25">
      <c r="D202" s="48"/>
      <c r="E202" s="48"/>
      <c r="F202" s="48"/>
      <c r="G202" s="48"/>
      <c r="H202" s="48"/>
      <c r="I202" s="48"/>
      <c r="J202" s="48"/>
      <c r="K202" s="48"/>
    </row>
    <row r="203" spans="4:11" x14ac:dyDescent="0.25">
      <c r="D203" s="48"/>
      <c r="E203" s="48"/>
      <c r="F203" s="48"/>
      <c r="G203" s="48"/>
      <c r="H203" s="48"/>
      <c r="I203" s="48"/>
      <c r="J203" s="48"/>
      <c r="K203" s="48"/>
    </row>
    <row r="204" spans="4:11" x14ac:dyDescent="0.25">
      <c r="D204" s="48"/>
      <c r="E204" s="48"/>
      <c r="F204" s="48"/>
      <c r="G204" s="48"/>
      <c r="H204" s="48"/>
      <c r="I204" s="48"/>
      <c r="J204" s="48"/>
      <c r="K204" s="48"/>
    </row>
    <row r="205" spans="4:11" x14ac:dyDescent="0.25">
      <c r="D205" s="48"/>
      <c r="E205" s="48"/>
      <c r="F205" s="48"/>
      <c r="G205" s="48"/>
      <c r="H205" s="48"/>
      <c r="I205" s="48"/>
      <c r="J205" s="48"/>
      <c r="K205" s="48"/>
    </row>
    <row r="206" spans="4:11" x14ac:dyDescent="0.25">
      <c r="D206" s="48"/>
      <c r="E206" s="48"/>
      <c r="F206" s="48"/>
      <c r="G206" s="48"/>
      <c r="H206" s="48"/>
      <c r="I206" s="48"/>
      <c r="J206" s="48"/>
      <c r="K206" s="48"/>
    </row>
    <row r="207" spans="4:11" x14ac:dyDescent="0.25">
      <c r="D207" s="48"/>
      <c r="E207" s="48"/>
      <c r="F207" s="48"/>
      <c r="G207" s="48"/>
      <c r="H207" s="48"/>
      <c r="I207" s="48"/>
      <c r="J207" s="48"/>
      <c r="K207" s="48"/>
    </row>
    <row r="208" spans="4:11" x14ac:dyDescent="0.25">
      <c r="D208" s="48"/>
      <c r="E208" s="48"/>
      <c r="F208" s="48"/>
      <c r="G208" s="48"/>
      <c r="H208" s="48"/>
      <c r="I208" s="48"/>
      <c r="J208" s="48"/>
      <c r="K208" s="48"/>
    </row>
    <row r="209" spans="4:11" x14ac:dyDescent="0.25">
      <c r="D209" s="48"/>
      <c r="E209" s="48"/>
      <c r="F209" s="48"/>
      <c r="G209" s="48"/>
      <c r="H209" s="48"/>
      <c r="I209" s="48"/>
      <c r="J209" s="48"/>
      <c r="K209" s="48"/>
    </row>
    <row r="210" spans="4:11" x14ac:dyDescent="0.25">
      <c r="D210" s="48"/>
      <c r="E210" s="48"/>
      <c r="F210" s="48"/>
      <c r="G210" s="48"/>
      <c r="H210" s="48"/>
      <c r="I210" s="48"/>
      <c r="J210" s="48"/>
      <c r="K210" s="48"/>
    </row>
    <row r="211" spans="4:11" x14ac:dyDescent="0.25">
      <c r="D211" s="48"/>
      <c r="E211" s="48"/>
      <c r="F211" s="48"/>
      <c r="G211" s="48"/>
      <c r="H211" s="48"/>
      <c r="I211" s="48"/>
      <c r="J211" s="48"/>
      <c r="K211" s="48"/>
    </row>
    <row r="212" spans="4:11" x14ac:dyDescent="0.25">
      <c r="D212" s="48"/>
      <c r="E212" s="48"/>
      <c r="F212" s="48"/>
      <c r="G212" s="48"/>
      <c r="H212" s="48"/>
      <c r="I212" s="48"/>
      <c r="J212" s="48"/>
      <c r="K212" s="48"/>
    </row>
    <row r="213" spans="4:11" x14ac:dyDescent="0.25">
      <c r="D213" s="48"/>
      <c r="E213" s="48"/>
      <c r="F213" s="48"/>
      <c r="G213" s="48"/>
      <c r="H213" s="48"/>
      <c r="I213" s="48"/>
      <c r="J213" s="48"/>
      <c r="K213" s="48"/>
    </row>
    <row r="214" spans="4:11" x14ac:dyDescent="0.25">
      <c r="D214" s="48"/>
      <c r="E214" s="48"/>
      <c r="F214" s="48"/>
      <c r="G214" s="48"/>
      <c r="H214" s="48"/>
      <c r="I214" s="48"/>
      <c r="J214" s="48"/>
      <c r="K214" s="48"/>
    </row>
    <row r="215" spans="4:11" x14ac:dyDescent="0.25">
      <c r="D215" s="48"/>
      <c r="E215" s="48"/>
      <c r="F215" s="48"/>
      <c r="G215" s="48"/>
      <c r="H215" s="48"/>
      <c r="I215" s="48"/>
      <c r="J215" s="48"/>
      <c r="K215" s="48"/>
    </row>
    <row r="216" spans="4:11" x14ac:dyDescent="0.25">
      <c r="D216" s="48"/>
      <c r="E216" s="48"/>
      <c r="F216" s="48"/>
      <c r="G216" s="48"/>
      <c r="H216" s="48"/>
      <c r="I216" s="48"/>
      <c r="J216" s="48"/>
      <c r="K216" s="48"/>
    </row>
    <row r="217" spans="4:11" x14ac:dyDescent="0.25">
      <c r="D217" s="48"/>
      <c r="E217" s="48"/>
      <c r="F217" s="48"/>
      <c r="G217" s="48"/>
      <c r="H217" s="48"/>
      <c r="I217" s="48"/>
      <c r="J217" s="48"/>
      <c r="K217" s="48"/>
    </row>
    <row r="218" spans="4:11" x14ac:dyDescent="0.25">
      <c r="D218" s="48"/>
      <c r="E218" s="48"/>
      <c r="F218" s="48"/>
      <c r="G218" s="48"/>
      <c r="H218" s="48"/>
      <c r="I218" s="48"/>
      <c r="J218" s="48"/>
      <c r="K218" s="48"/>
    </row>
    <row r="219" spans="4:11" x14ac:dyDescent="0.25">
      <c r="D219" s="48"/>
      <c r="E219" s="48"/>
      <c r="F219" s="48"/>
      <c r="G219" s="48"/>
      <c r="H219" s="48"/>
      <c r="I219" s="48"/>
      <c r="J219" s="48"/>
      <c r="K219" s="48"/>
    </row>
    <row r="220" spans="4:11" x14ac:dyDescent="0.25">
      <c r="D220" s="48"/>
      <c r="E220" s="48"/>
      <c r="F220" s="48"/>
      <c r="G220" s="48"/>
      <c r="H220" s="48"/>
      <c r="I220" s="48"/>
      <c r="J220" s="48"/>
      <c r="K220" s="48"/>
    </row>
    <row r="221" spans="4:11" x14ac:dyDescent="0.25">
      <c r="D221" s="48"/>
      <c r="E221" s="48"/>
      <c r="F221" s="48"/>
      <c r="G221" s="48"/>
      <c r="H221" s="48"/>
      <c r="I221" s="48"/>
      <c r="J221" s="48"/>
      <c r="K221" s="48"/>
    </row>
    <row r="222" spans="4:11" x14ac:dyDescent="0.25">
      <c r="D222" s="48"/>
      <c r="E222" s="48"/>
      <c r="F222" s="48"/>
      <c r="G222" s="48"/>
      <c r="H222" s="48"/>
      <c r="I222" s="48"/>
      <c r="J222" s="48"/>
      <c r="K222" s="48"/>
    </row>
    <row r="223" spans="4:11" x14ac:dyDescent="0.25">
      <c r="D223" s="48"/>
      <c r="E223" s="48"/>
      <c r="F223" s="48"/>
      <c r="G223" s="48"/>
      <c r="H223" s="48"/>
      <c r="I223" s="48"/>
      <c r="J223" s="48"/>
      <c r="K223" s="48"/>
    </row>
    <row r="224" spans="4:11" x14ac:dyDescent="0.25">
      <c r="D224" s="48"/>
      <c r="E224" s="48"/>
      <c r="F224" s="48"/>
      <c r="G224" s="48"/>
      <c r="H224" s="48"/>
      <c r="I224" s="48"/>
      <c r="J224" s="48"/>
      <c r="K224" s="48"/>
    </row>
    <row r="225" spans="4:11" x14ac:dyDescent="0.25">
      <c r="D225" s="48"/>
      <c r="E225" s="48"/>
      <c r="F225" s="48"/>
      <c r="G225" s="48"/>
      <c r="H225" s="48"/>
      <c r="I225" s="48"/>
      <c r="J225" s="48"/>
      <c r="K225" s="48"/>
    </row>
    <row r="226" spans="4:11" x14ac:dyDescent="0.25">
      <c r="D226" s="48"/>
      <c r="E226" s="48"/>
      <c r="F226" s="48"/>
      <c r="G226" s="48"/>
      <c r="H226" s="48"/>
      <c r="I226" s="48"/>
      <c r="J226" s="48"/>
      <c r="K226" s="48"/>
    </row>
    <row r="227" spans="4:11" x14ac:dyDescent="0.25">
      <c r="D227" s="48"/>
      <c r="E227" s="48"/>
      <c r="F227" s="48"/>
      <c r="G227" s="48"/>
      <c r="H227" s="48"/>
      <c r="I227" s="48"/>
      <c r="J227" s="48"/>
      <c r="K227" s="48"/>
    </row>
    <row r="228" spans="4:11" x14ac:dyDescent="0.25">
      <c r="D228" s="48"/>
      <c r="E228" s="48"/>
      <c r="F228" s="48"/>
      <c r="G228" s="48"/>
      <c r="H228" s="48"/>
      <c r="I228" s="48"/>
      <c r="J228" s="48"/>
      <c r="K228" s="48"/>
    </row>
    <row r="229" spans="4:11" x14ac:dyDescent="0.25">
      <c r="D229" s="48"/>
      <c r="E229" s="48"/>
      <c r="F229" s="48"/>
      <c r="G229" s="48"/>
      <c r="H229" s="48"/>
      <c r="I229" s="48"/>
      <c r="J229" s="48"/>
      <c r="K229" s="48"/>
    </row>
    <row r="230" spans="4:11" x14ac:dyDescent="0.25">
      <c r="D230" s="48"/>
      <c r="E230" s="48"/>
      <c r="F230" s="48"/>
      <c r="G230" s="48"/>
      <c r="H230" s="48"/>
      <c r="I230" s="48"/>
      <c r="J230" s="48"/>
      <c r="K230" s="48"/>
    </row>
    <row r="231" spans="4:11" x14ac:dyDescent="0.25">
      <c r="D231" s="48"/>
      <c r="E231" s="48"/>
      <c r="F231" s="48"/>
      <c r="G231" s="48"/>
      <c r="H231" s="48"/>
      <c r="I231" s="48"/>
      <c r="J231" s="48"/>
      <c r="K231" s="48"/>
    </row>
    <row r="232" spans="4:11" x14ac:dyDescent="0.25">
      <c r="D232" s="48"/>
      <c r="E232" s="48"/>
      <c r="F232" s="48"/>
      <c r="G232" s="48"/>
      <c r="H232" s="48"/>
      <c r="I232" s="48"/>
      <c r="J232" s="48"/>
      <c r="K232" s="48"/>
    </row>
    <row r="233" spans="4:11" x14ac:dyDescent="0.25">
      <c r="D233" s="48"/>
      <c r="E233" s="48"/>
      <c r="F233" s="48"/>
      <c r="G233" s="48"/>
      <c r="H233" s="48"/>
      <c r="I233" s="48"/>
      <c r="J233" s="48"/>
      <c r="K233" s="48"/>
    </row>
    <row r="234" spans="4:11" x14ac:dyDescent="0.25">
      <c r="D234" s="48"/>
      <c r="E234" s="48"/>
      <c r="F234" s="48"/>
      <c r="G234" s="48"/>
      <c r="H234" s="48"/>
      <c r="I234" s="48"/>
      <c r="J234" s="48"/>
      <c r="K234" s="48"/>
    </row>
    <row r="235" spans="4:11" x14ac:dyDescent="0.25">
      <c r="D235" s="48"/>
      <c r="E235" s="48"/>
      <c r="F235" s="48"/>
      <c r="G235" s="48"/>
      <c r="H235" s="48"/>
      <c r="I235" s="48"/>
      <c r="J235" s="48"/>
      <c r="K235" s="48"/>
    </row>
    <row r="236" spans="4:11" x14ac:dyDescent="0.25">
      <c r="D236" s="48"/>
      <c r="E236" s="48"/>
      <c r="F236" s="48"/>
      <c r="G236" s="48"/>
      <c r="H236" s="48"/>
      <c r="I236" s="48"/>
      <c r="J236" s="48"/>
      <c r="K236" s="48"/>
    </row>
    <row r="237" spans="4:11" x14ac:dyDescent="0.25">
      <c r="D237" s="48"/>
      <c r="E237" s="48"/>
      <c r="F237" s="48"/>
      <c r="G237" s="48"/>
      <c r="H237" s="48"/>
      <c r="I237" s="48"/>
      <c r="J237" s="48"/>
      <c r="K237" s="48"/>
    </row>
    <row r="238" spans="4:11" x14ac:dyDescent="0.25">
      <c r="D238" s="48"/>
      <c r="E238" s="48"/>
      <c r="F238" s="48"/>
      <c r="G238" s="48"/>
      <c r="H238" s="48"/>
      <c r="I238" s="48"/>
      <c r="J238" s="48"/>
      <c r="K238" s="48"/>
    </row>
    <row r="239" spans="4:11" x14ac:dyDescent="0.25">
      <c r="D239" s="48"/>
      <c r="E239" s="48"/>
      <c r="F239" s="48"/>
      <c r="G239" s="48"/>
      <c r="H239" s="48"/>
      <c r="I239" s="48"/>
      <c r="J239" s="48"/>
      <c r="K239" s="48"/>
    </row>
    <row r="240" spans="4:11" x14ac:dyDescent="0.25">
      <c r="D240" s="48"/>
      <c r="E240" s="48"/>
      <c r="F240" s="48"/>
      <c r="G240" s="48"/>
      <c r="H240" s="48"/>
      <c r="I240" s="48"/>
      <c r="J240" s="48"/>
      <c r="K240" s="48"/>
    </row>
    <row r="241" spans="4:11" x14ac:dyDescent="0.25">
      <c r="D241" s="48"/>
      <c r="E241" s="48"/>
      <c r="F241" s="48"/>
      <c r="G241" s="48"/>
      <c r="H241" s="48"/>
      <c r="I241" s="48"/>
      <c r="J241" s="48"/>
      <c r="K241" s="48"/>
    </row>
    <row r="242" spans="4:11" x14ac:dyDescent="0.25">
      <c r="D242" s="48"/>
      <c r="E242" s="48"/>
      <c r="F242" s="48"/>
      <c r="G242" s="48"/>
      <c r="H242" s="48"/>
      <c r="I242" s="48"/>
      <c r="J242" s="48"/>
      <c r="K242" s="48"/>
    </row>
    <row r="243" spans="4:11" x14ac:dyDescent="0.25">
      <c r="D243" s="48"/>
      <c r="E243" s="48"/>
      <c r="F243" s="48"/>
      <c r="G243" s="48"/>
      <c r="H243" s="48"/>
      <c r="I243" s="48"/>
      <c r="J243" s="48"/>
      <c r="K243" s="48"/>
    </row>
    <row r="244" spans="4:11" x14ac:dyDescent="0.25">
      <c r="D244" s="48"/>
      <c r="E244" s="48"/>
      <c r="F244" s="48"/>
      <c r="G244" s="48"/>
      <c r="H244" s="48"/>
      <c r="I244" s="48"/>
      <c r="J244" s="48"/>
      <c r="K244" s="48"/>
    </row>
    <row r="245" spans="4:11" x14ac:dyDescent="0.25">
      <c r="D245" s="48"/>
      <c r="E245" s="48"/>
      <c r="F245" s="48"/>
      <c r="G245" s="48"/>
      <c r="H245" s="48"/>
      <c r="I245" s="48"/>
      <c r="J245" s="48"/>
      <c r="K245" s="48"/>
    </row>
    <row r="246" spans="4:11" x14ac:dyDescent="0.25">
      <c r="D246" s="48"/>
      <c r="E246" s="48"/>
      <c r="F246" s="48"/>
      <c r="G246" s="48"/>
      <c r="H246" s="48"/>
      <c r="I246" s="48"/>
      <c r="J246" s="48"/>
      <c r="K246" s="48"/>
    </row>
    <row r="247" spans="4:11" x14ac:dyDescent="0.25">
      <c r="D247" s="48"/>
      <c r="E247" s="48"/>
      <c r="F247" s="48"/>
      <c r="G247" s="48"/>
      <c r="H247" s="48"/>
      <c r="I247" s="48"/>
      <c r="J247" s="48"/>
      <c r="K247" s="48"/>
    </row>
    <row r="248" spans="4:11" x14ac:dyDescent="0.25">
      <c r="D248" s="48"/>
      <c r="E248" s="48"/>
      <c r="F248" s="48"/>
      <c r="G248" s="48"/>
      <c r="H248" s="48"/>
      <c r="I248" s="48"/>
      <c r="J248" s="48"/>
      <c r="K248" s="48"/>
    </row>
    <row r="249" spans="4:11" x14ac:dyDescent="0.25">
      <c r="D249" s="48"/>
      <c r="E249" s="48"/>
      <c r="F249" s="48"/>
      <c r="G249" s="48"/>
      <c r="H249" s="48"/>
      <c r="I249" s="48"/>
      <c r="J249" s="48"/>
      <c r="K249" s="48"/>
    </row>
    <row r="250" spans="4:11" x14ac:dyDescent="0.25">
      <c r="D250" s="48"/>
      <c r="E250" s="48"/>
      <c r="F250" s="48"/>
      <c r="G250" s="48"/>
      <c r="H250" s="48"/>
      <c r="I250" s="48"/>
      <c r="J250" s="48"/>
      <c r="K250" s="48"/>
    </row>
    <row r="251" spans="4:11" x14ac:dyDescent="0.25">
      <c r="D251" s="48"/>
      <c r="E251" s="48"/>
      <c r="F251" s="48"/>
      <c r="G251" s="48"/>
      <c r="H251" s="48"/>
      <c r="I251" s="48"/>
      <c r="J251" s="48"/>
      <c r="K251" s="48"/>
    </row>
    <row r="252" spans="4:11" x14ac:dyDescent="0.25">
      <c r="D252" s="48"/>
      <c r="E252" s="48"/>
      <c r="F252" s="48"/>
      <c r="G252" s="48"/>
      <c r="H252" s="48"/>
      <c r="I252" s="48"/>
      <c r="J252" s="48"/>
      <c r="K252" s="48"/>
    </row>
    <row r="253" spans="4:11" x14ac:dyDescent="0.25">
      <c r="D253" s="48"/>
      <c r="E253" s="48"/>
      <c r="F253" s="48"/>
      <c r="G253" s="48"/>
      <c r="H253" s="48"/>
      <c r="I253" s="48"/>
      <c r="J253" s="48"/>
      <c r="K253" s="48"/>
    </row>
    <row r="254" spans="4:11" x14ac:dyDescent="0.25">
      <c r="D254" s="48"/>
      <c r="E254" s="48"/>
      <c r="F254" s="48"/>
      <c r="G254" s="48"/>
      <c r="H254" s="48"/>
      <c r="I254" s="48"/>
      <c r="J254" s="48"/>
      <c r="K254" s="48"/>
    </row>
    <row r="255" spans="4:11" x14ac:dyDescent="0.25">
      <c r="D255" s="48"/>
      <c r="E255" s="48"/>
      <c r="F255" s="48"/>
      <c r="G255" s="48"/>
      <c r="H255" s="48"/>
      <c r="I255" s="48"/>
      <c r="J255" s="48"/>
      <c r="K255" s="48"/>
    </row>
    <row r="256" spans="4:11" x14ac:dyDescent="0.25">
      <c r="D256" s="48"/>
      <c r="E256" s="48"/>
      <c r="F256" s="48"/>
      <c r="G256" s="48"/>
      <c r="H256" s="48"/>
      <c r="I256" s="48"/>
      <c r="J256" s="48"/>
      <c r="K256" s="48"/>
    </row>
    <row r="257" spans="4:11" x14ac:dyDescent="0.25">
      <c r="D257" s="48"/>
      <c r="E257" s="48"/>
      <c r="F257" s="48"/>
      <c r="G257" s="48"/>
      <c r="H257" s="48"/>
      <c r="I257" s="48"/>
      <c r="J257" s="48"/>
      <c r="K257" s="48"/>
    </row>
    <row r="258" spans="4:11" x14ac:dyDescent="0.25">
      <c r="D258" s="48"/>
      <c r="E258" s="48"/>
      <c r="F258" s="48"/>
      <c r="G258" s="48"/>
      <c r="H258" s="48"/>
      <c r="I258" s="48"/>
      <c r="J258" s="48"/>
      <c r="K258" s="48"/>
    </row>
    <row r="259" spans="4:11" x14ac:dyDescent="0.25">
      <c r="D259" s="48"/>
      <c r="E259" s="48"/>
      <c r="F259" s="48"/>
      <c r="G259" s="48"/>
      <c r="H259" s="48"/>
      <c r="I259" s="48"/>
      <c r="J259" s="48"/>
      <c r="K259" s="48"/>
    </row>
    <row r="260" spans="4:11" x14ac:dyDescent="0.25">
      <c r="D260" s="48"/>
      <c r="E260" s="48"/>
      <c r="F260" s="48"/>
      <c r="G260" s="48"/>
      <c r="H260" s="48"/>
      <c r="I260" s="48"/>
      <c r="J260" s="48"/>
      <c r="K260" s="48"/>
    </row>
    <row r="261" spans="4:11" x14ac:dyDescent="0.25">
      <c r="D261" s="48"/>
      <c r="E261" s="48"/>
      <c r="F261" s="48"/>
      <c r="G261" s="48"/>
      <c r="H261" s="48"/>
      <c r="I261" s="48"/>
      <c r="J261" s="48"/>
      <c r="K261" s="48"/>
    </row>
    <row r="262" spans="4:11" x14ac:dyDescent="0.25">
      <c r="D262" s="48"/>
      <c r="E262" s="48"/>
      <c r="F262" s="48"/>
      <c r="G262" s="48"/>
      <c r="H262" s="48"/>
      <c r="I262" s="48"/>
      <c r="J262" s="48"/>
      <c r="K262" s="48"/>
    </row>
    <row r="263" spans="4:11" x14ac:dyDescent="0.25">
      <c r="D263" s="48"/>
      <c r="E263" s="48"/>
      <c r="F263" s="48"/>
      <c r="G263" s="48"/>
      <c r="H263" s="48"/>
      <c r="I263" s="48"/>
      <c r="J263" s="48"/>
      <c r="K263" s="48"/>
    </row>
    <row r="264" spans="4:11" x14ac:dyDescent="0.25">
      <c r="D264" s="48"/>
      <c r="E264" s="48"/>
      <c r="F264" s="48"/>
      <c r="G264" s="48"/>
      <c r="H264" s="48"/>
      <c r="I264" s="48"/>
      <c r="J264" s="48"/>
      <c r="K264" s="48"/>
    </row>
    <row r="265" spans="4:11" x14ac:dyDescent="0.25">
      <c r="D265" s="48"/>
      <c r="E265" s="48"/>
      <c r="F265" s="48"/>
      <c r="G265" s="48"/>
      <c r="H265" s="48"/>
      <c r="I265" s="48"/>
      <c r="J265" s="48"/>
      <c r="K265" s="48"/>
    </row>
    <row r="266" spans="4:11" x14ac:dyDescent="0.25">
      <c r="D266" s="48"/>
      <c r="E266" s="48"/>
      <c r="F266" s="48"/>
      <c r="G266" s="48"/>
      <c r="H266" s="48"/>
      <c r="I266" s="48"/>
      <c r="J266" s="48"/>
      <c r="K266" s="48"/>
    </row>
    <row r="267" spans="4:11" x14ac:dyDescent="0.25">
      <c r="D267" s="48"/>
      <c r="E267" s="48"/>
      <c r="F267" s="48"/>
      <c r="G267" s="48"/>
      <c r="H267" s="48"/>
      <c r="I267" s="48"/>
      <c r="J267" s="48"/>
      <c r="K267" s="48"/>
    </row>
    <row r="268" spans="4:11" x14ac:dyDescent="0.25">
      <c r="D268" s="48"/>
      <c r="E268" s="48"/>
      <c r="F268" s="48"/>
      <c r="G268" s="48"/>
      <c r="H268" s="48"/>
      <c r="I268" s="48"/>
      <c r="J268" s="48"/>
      <c r="K268" s="48"/>
    </row>
    <row r="269" spans="4:11" x14ac:dyDescent="0.25">
      <c r="D269" s="48"/>
      <c r="E269" s="48"/>
      <c r="F269" s="48"/>
      <c r="G269" s="48"/>
      <c r="H269" s="48"/>
      <c r="I269" s="48"/>
      <c r="J269" s="48"/>
      <c r="K269" s="48"/>
    </row>
    <row r="270" spans="4:11" x14ac:dyDescent="0.25">
      <c r="D270" s="48"/>
      <c r="E270" s="48"/>
      <c r="F270" s="48"/>
      <c r="G270" s="48"/>
      <c r="H270" s="48"/>
      <c r="I270" s="48"/>
      <c r="J270" s="48"/>
      <c r="K270" s="48"/>
    </row>
    <row r="271" spans="4:11" x14ac:dyDescent="0.25">
      <c r="D271" s="48"/>
      <c r="E271" s="48"/>
      <c r="F271" s="48"/>
      <c r="G271" s="48"/>
      <c r="H271" s="48"/>
      <c r="I271" s="48"/>
      <c r="J271" s="48"/>
      <c r="K271" s="48"/>
    </row>
    <row r="272" spans="4:11" x14ac:dyDescent="0.25">
      <c r="D272" s="48"/>
      <c r="E272" s="48"/>
      <c r="F272" s="48"/>
      <c r="G272" s="48"/>
      <c r="H272" s="48"/>
      <c r="I272" s="48"/>
      <c r="J272" s="48"/>
      <c r="K272" s="48"/>
    </row>
    <row r="273" spans="4:11" x14ac:dyDescent="0.25">
      <c r="D273" s="48"/>
      <c r="E273" s="48"/>
      <c r="F273" s="48"/>
      <c r="G273" s="48"/>
      <c r="H273" s="48"/>
      <c r="I273" s="48"/>
      <c r="J273" s="48"/>
      <c r="K273" s="48"/>
    </row>
    <row r="274" spans="4:11" x14ac:dyDescent="0.25">
      <c r="D274" s="48"/>
      <c r="E274" s="48"/>
      <c r="F274" s="48"/>
      <c r="G274" s="48"/>
      <c r="H274" s="48"/>
      <c r="I274" s="48"/>
      <c r="J274" s="48"/>
      <c r="K274" s="48"/>
    </row>
    <row r="275" spans="4:11" x14ac:dyDescent="0.25">
      <c r="D275" s="48"/>
      <c r="E275" s="48"/>
      <c r="F275" s="48"/>
      <c r="G275" s="48"/>
      <c r="H275" s="48"/>
      <c r="I275" s="48"/>
      <c r="J275" s="48"/>
      <c r="K275" s="48"/>
    </row>
    <row r="276" spans="4:11" x14ac:dyDescent="0.25">
      <c r="D276" s="48"/>
      <c r="E276" s="48"/>
      <c r="F276" s="48"/>
      <c r="G276" s="48"/>
      <c r="H276" s="48"/>
      <c r="I276" s="48"/>
      <c r="J276" s="48"/>
      <c r="K276" s="48"/>
    </row>
    <row r="277" spans="4:11" x14ac:dyDescent="0.25">
      <c r="D277" s="48"/>
      <c r="E277" s="48"/>
      <c r="F277" s="48"/>
      <c r="G277" s="48"/>
      <c r="H277" s="48"/>
      <c r="I277" s="48"/>
      <c r="J277" s="48"/>
      <c r="K277" s="48"/>
    </row>
    <row r="278" spans="4:11" x14ac:dyDescent="0.25">
      <c r="D278" s="48"/>
      <c r="E278" s="48"/>
      <c r="F278" s="48"/>
      <c r="G278" s="48"/>
      <c r="H278" s="48"/>
      <c r="I278" s="48"/>
      <c r="J278" s="48"/>
      <c r="K278" s="48"/>
    </row>
    <row r="279" spans="4:11" x14ac:dyDescent="0.25">
      <c r="D279" s="48"/>
      <c r="E279" s="48"/>
      <c r="F279" s="48"/>
      <c r="G279" s="48"/>
      <c r="H279" s="48"/>
      <c r="I279" s="48"/>
      <c r="J279" s="48"/>
      <c r="K279" s="48"/>
    </row>
    <row r="280" spans="4:11" x14ac:dyDescent="0.25">
      <c r="D280" s="48"/>
      <c r="E280" s="48"/>
      <c r="F280" s="48"/>
      <c r="G280" s="48"/>
      <c r="H280" s="48"/>
      <c r="I280" s="48"/>
      <c r="J280" s="48"/>
      <c r="K280" s="48"/>
    </row>
    <row r="281" spans="4:11" x14ac:dyDescent="0.25">
      <c r="D281" s="48"/>
      <c r="E281" s="48"/>
      <c r="F281" s="48"/>
      <c r="G281" s="48"/>
      <c r="H281" s="48"/>
      <c r="I281" s="48"/>
      <c r="J281" s="48"/>
      <c r="K281" s="48"/>
    </row>
    <row r="282" spans="4:11" x14ac:dyDescent="0.25">
      <c r="D282" s="48"/>
      <c r="E282" s="48"/>
      <c r="F282" s="48"/>
      <c r="G282" s="48"/>
      <c r="H282" s="48"/>
      <c r="I282" s="48"/>
      <c r="J282" s="48"/>
      <c r="K282" s="48"/>
    </row>
    <row r="283" spans="4:11" x14ac:dyDescent="0.25">
      <c r="D283" s="48"/>
      <c r="E283" s="48"/>
      <c r="F283" s="48"/>
      <c r="G283" s="48"/>
      <c r="H283" s="48"/>
      <c r="I283" s="48"/>
      <c r="J283" s="48"/>
      <c r="K283" s="48"/>
    </row>
    <row r="284" spans="4:11" x14ac:dyDescent="0.25">
      <c r="D284" s="48"/>
      <c r="E284" s="48"/>
      <c r="F284" s="48"/>
      <c r="G284" s="48"/>
      <c r="H284" s="48"/>
      <c r="I284" s="48"/>
      <c r="J284" s="48"/>
      <c r="K284" s="48"/>
    </row>
    <row r="285" spans="4:11" x14ac:dyDescent="0.25">
      <c r="D285" s="48"/>
      <c r="E285" s="48"/>
      <c r="F285" s="48"/>
      <c r="G285" s="48"/>
      <c r="H285" s="48"/>
      <c r="I285" s="48"/>
      <c r="J285" s="48"/>
      <c r="K285" s="48"/>
    </row>
    <row r="286" spans="4:11" x14ac:dyDescent="0.25">
      <c r="D286" s="48"/>
      <c r="E286" s="48"/>
      <c r="F286" s="48"/>
      <c r="G286" s="48"/>
      <c r="H286" s="48"/>
      <c r="I286" s="48"/>
      <c r="J286" s="48"/>
      <c r="K286" s="48"/>
    </row>
    <row r="287" spans="4:11" x14ac:dyDescent="0.25">
      <c r="D287" s="48"/>
      <c r="E287" s="48"/>
      <c r="F287" s="48"/>
      <c r="G287" s="48"/>
      <c r="H287" s="48"/>
      <c r="I287" s="48"/>
      <c r="J287" s="48"/>
      <c r="K287" s="48"/>
    </row>
    <row r="288" spans="4:11" x14ac:dyDescent="0.25">
      <c r="D288" s="48"/>
      <c r="E288" s="48"/>
      <c r="F288" s="48"/>
      <c r="G288" s="48"/>
      <c r="H288" s="48"/>
      <c r="I288" s="48"/>
      <c r="J288" s="48"/>
      <c r="K288" s="48"/>
    </row>
    <row r="289" spans="4:11" x14ac:dyDescent="0.25">
      <c r="D289" s="48"/>
      <c r="E289" s="48"/>
      <c r="F289" s="48"/>
      <c r="G289" s="48"/>
      <c r="H289" s="48"/>
      <c r="I289" s="48"/>
      <c r="J289" s="48"/>
      <c r="K289" s="48"/>
    </row>
    <row r="290" spans="4:11" x14ac:dyDescent="0.25">
      <c r="D290" s="48"/>
      <c r="E290" s="48"/>
      <c r="F290" s="48"/>
      <c r="G290" s="48"/>
      <c r="H290" s="48"/>
      <c r="I290" s="48"/>
      <c r="J290" s="48"/>
      <c r="K290" s="48"/>
    </row>
    <row r="291" spans="4:11" x14ac:dyDescent="0.25">
      <c r="D291" s="48"/>
      <c r="E291" s="48"/>
      <c r="F291" s="48"/>
      <c r="G291" s="48"/>
      <c r="H291" s="48"/>
      <c r="I291" s="48"/>
      <c r="J291" s="48"/>
      <c r="K291" s="48"/>
    </row>
    <row r="292" spans="4:11" x14ac:dyDescent="0.25">
      <c r="D292" s="48"/>
      <c r="E292" s="48"/>
      <c r="F292" s="48"/>
      <c r="G292" s="48"/>
      <c r="H292" s="48"/>
      <c r="I292" s="48"/>
      <c r="J292" s="48"/>
      <c r="K292" s="48"/>
    </row>
    <row r="293" spans="4:11" x14ac:dyDescent="0.25">
      <c r="D293" s="48"/>
      <c r="E293" s="48"/>
      <c r="F293" s="48"/>
      <c r="G293" s="48"/>
      <c r="H293" s="48"/>
      <c r="I293" s="48"/>
      <c r="J293" s="48"/>
      <c r="K293" s="48"/>
    </row>
    <row r="294" spans="4:11" x14ac:dyDescent="0.25">
      <c r="D294" s="48"/>
      <c r="E294" s="48"/>
      <c r="F294" s="48"/>
      <c r="G294" s="48"/>
      <c r="H294" s="48"/>
      <c r="I294" s="48"/>
      <c r="J294" s="48"/>
      <c r="K294" s="48"/>
    </row>
    <row r="295" spans="4:11" x14ac:dyDescent="0.25">
      <c r="D295" s="48"/>
      <c r="E295" s="48"/>
      <c r="F295" s="48"/>
      <c r="G295" s="48"/>
      <c r="H295" s="48"/>
      <c r="I295" s="48"/>
      <c r="J295" s="48"/>
      <c r="K295" s="48"/>
    </row>
    <row r="296" spans="4:11" x14ac:dyDescent="0.25">
      <c r="D296" s="48"/>
      <c r="E296" s="48"/>
      <c r="F296" s="48"/>
      <c r="G296" s="48"/>
      <c r="H296" s="48"/>
      <c r="I296" s="48"/>
      <c r="J296" s="48"/>
      <c r="K296" s="48"/>
    </row>
    <row r="297" spans="4:11" x14ac:dyDescent="0.25">
      <c r="D297" s="48"/>
      <c r="E297" s="48"/>
      <c r="F297" s="48"/>
      <c r="G297" s="48"/>
      <c r="H297" s="48"/>
      <c r="I297" s="48"/>
      <c r="J297" s="48"/>
      <c r="K297" s="48"/>
    </row>
    <row r="298" spans="4:11" x14ac:dyDescent="0.25">
      <c r="D298" s="48"/>
      <c r="E298" s="48"/>
      <c r="F298" s="48"/>
      <c r="G298" s="48"/>
      <c r="H298" s="48"/>
      <c r="I298" s="48"/>
      <c r="J298" s="48"/>
      <c r="K298" s="48"/>
    </row>
    <row r="299" spans="4:11" x14ac:dyDescent="0.25">
      <c r="D299" s="48"/>
      <c r="E299" s="48"/>
      <c r="F299" s="48"/>
      <c r="G299" s="48"/>
      <c r="H299" s="48"/>
      <c r="I299" s="48"/>
      <c r="J299" s="48"/>
      <c r="K299" s="48"/>
    </row>
    <row r="300" spans="4:11" x14ac:dyDescent="0.25">
      <c r="D300" s="48"/>
      <c r="E300" s="48"/>
      <c r="F300" s="48"/>
      <c r="G300" s="48"/>
      <c r="H300" s="48"/>
      <c r="I300" s="48"/>
      <c r="J300" s="48"/>
      <c r="K300" s="48"/>
    </row>
    <row r="301" spans="4:11" x14ac:dyDescent="0.25">
      <c r="D301" s="48"/>
      <c r="E301" s="48"/>
      <c r="F301" s="48"/>
      <c r="G301" s="48"/>
      <c r="H301" s="48"/>
      <c r="I301" s="48"/>
      <c r="J301" s="48"/>
      <c r="K301" s="48"/>
    </row>
    <row r="302" spans="4:11" x14ac:dyDescent="0.25">
      <c r="D302" s="48"/>
      <c r="E302" s="48"/>
      <c r="F302" s="48"/>
      <c r="G302" s="48"/>
      <c r="H302" s="48"/>
      <c r="I302" s="48"/>
      <c r="J302" s="48"/>
      <c r="K302" s="48"/>
    </row>
  </sheetData>
  <mergeCells count="2">
    <mergeCell ref="D8:L8"/>
    <mergeCell ref="A112:C112"/>
  </mergeCells>
  <hyperlinks>
    <hyperlink ref="B9" r:id="rId1"/>
    <hyperlink ref="B12" r:id="rId2"/>
    <hyperlink ref="B37" r:id="rId3"/>
    <hyperlink ref="B51" r:id="rId4"/>
    <hyperlink ref="B55" r:id="rId5"/>
    <hyperlink ref="B79" r:id="rId6"/>
    <hyperlink ref="B77" r:id="rId7"/>
    <hyperlink ref="B84" r:id="rId8"/>
    <hyperlink ref="C9" r:id="rId9" display="http://bi-cat.ru/Faces/Lica.aspx?ID_L=21007A84-465A-CC53-11E2-2D7ECC0314C6"/>
    <hyperlink ref="C15" r:id="rId10" display="http://bi-cat.ru/Faces/Lica.aspx?ID_L=21007A84-465A-CC53-11E2-2D7ECC0314C6"/>
    <hyperlink ref="C25:C26" r:id="rId11" display="http://bi-cat.ru/Faces/Lica.aspx?ID_L=21007A84-465A-CC53-11E2-2D7ECC0314C6"/>
    <hyperlink ref="C33:C36" r:id="rId12" display="http://bi-cat.ru/Faces/Lica.aspx?ID_L=21007A84-465A-CC53-11E2-2D7ECC0314C6"/>
    <hyperlink ref="C54:C55" r:id="rId13" display="http://bi-cat.ru/Faces/Lica.aspx?ID_L=21007A84-465A-CC53-11E2-2D7ECC0314C6"/>
    <hyperlink ref="C60:C61" r:id="rId14" display="http://bi-cat.ru/Faces/Lica.aspx?ID_L=21007A84-465A-CC53-11E2-2D7ECC0314C6"/>
    <hyperlink ref="C12" r:id="rId15" display="http://bi-cat.ru/Faces/Lica.aspx?ID_L=0E000EA2-3D0C-9BE2-11DB-C8A7E3769DA4"/>
    <hyperlink ref="C51" r:id="rId16" display="http://bi-cat.ru/Faces/Lica.aspx?ID_L=0E000EA2-3D0C-9BE2-11DB-C8A7E3769DA4"/>
    <hyperlink ref="C62" r:id="rId17" display="http://bi-cat.ru/Faces/Lica.aspx?ID_L=0E000EA2-3D0C-9BE2-11DB-C8A7E3769DA4"/>
    <hyperlink ref="C84" r:id="rId18" display="http://bi-cat.ru/Faces/Lica.aspx?ID_L=0E000EA2-3D0C-9BE2-11DB-C8A7E3769DA4"/>
    <hyperlink ref="C92:C93" r:id="rId19" display="http://bi-cat.ru/Faces/Lica.aspx?ID_L=0E000EA2-3D0C-9BE2-11DB-C8A7E3769DA4"/>
    <hyperlink ref="C68" r:id="rId20" display="http://bi-cat.ru/Faces/Lica.aspx?ID_L=0E00F5A1-3D0C-9BE2-11D9-C74F9577D22E"/>
    <hyperlink ref="C37" r:id="rId21"/>
    <hyperlink ref="B101" r:id="rId22"/>
    <hyperlink ref="B102" r:id="rId23"/>
    <hyperlink ref="B103" r:id="rId24"/>
    <hyperlink ref="B104" r:id="rId25"/>
    <hyperlink ref="B106" r:id="rId26"/>
    <hyperlink ref="B107" r:id="rId27"/>
    <hyperlink ref="B109" r:id="rId28"/>
    <hyperlink ref="B110" r:id="rId29"/>
    <hyperlink ref="C101:C103" r:id="rId30" display="http://bi-cat.ru/Faces/Lica.aspx?ID_L=0E000EA2-3D0C-9BE2-11DB-C8A7E3769DA4"/>
    <hyperlink ref="C10" r:id="rId31" display="http://bi-cat.ru/Faces/Lica.aspx?ID_L=21007A84-465A-CC53-11E2-2D7ECC0314C6"/>
    <hyperlink ref="C21" r:id="rId32" display="http://bi-cat.ru/Faces/Lica.aspx?ID_L=21007A84-465A-CC53-11E2-2D7ECC0314C6"/>
    <hyperlink ref="C20" r:id="rId33" display="http://bi-cat.ru/Faces/Lica.aspx?ID_L=21007A84-465A-CC53-11E2-2D7ECC0314C6"/>
    <hyperlink ref="C65" r:id="rId34" display="http://bi-cat.ru/Faces/Lica.aspx?ID_L=0E00F5A1-3D0C-9BE2-11D9-C74F9577D22E"/>
    <hyperlink ref="C63" r:id="rId35" display="http://bi-cat.ru/Faces/Lica.aspx?ID_L=0E00F5A1-3D0C-9BE2-11D9-C74F9577D22E"/>
    <hyperlink ref="C87" r:id="rId36" display="http://bi-cat.ru/Faces/Lica.aspx?ID_L=0E00F5A1-3D0C-9BE2-11D9-C74F9577D22E"/>
    <hyperlink ref="C70" r:id="rId37" display="http://bi-cat.ru/Faces/Lica.aspx?ID_L=0E000EA2-3D0C-9BE2-11DB-C8A7E3769DA4"/>
    <hyperlink ref="C57" r:id="rId38" display="http://bi-cat.ru/Faces/Lica.aspx?ID_L=21007A84-465A-CC53-11E2-2D7ECC0314C6"/>
    <hyperlink ref="C98" r:id="rId39" display="http://bi-cat.ru/Faces/Lica.aspx?ID_L=0E000EA2-3D0C-9BE2-11DB-C8A7E3769DA4"/>
    <hyperlink ref="C39" r:id="rId40" display="http://bi-cat.ru/Faces/Lica.aspx?ID_L=21007A84-465A-CC53-11E2-2D7ECC0314C6"/>
    <hyperlink ref="C27" r:id="rId41" display="http://bi-cat.ru/Faces/Lica.aspx?ID_L=21007A84-465A-CC53-11E2-2D7ECC0314C6"/>
    <hyperlink ref="B25" r:id="rId42"/>
    <hyperlink ref="B33" r:id="rId43" display="305/008-2012/ЭкС"/>
    <hyperlink ref="B34" r:id="rId44"/>
    <hyperlink ref="B35" r:id="rId45"/>
    <hyperlink ref="B36" r:id="rId46"/>
    <hyperlink ref="C89" r:id="rId47" display="http://bi-cat.ru/Faces/Lica.aspx?ID_L=0E000EA2-3D0C-9BE2-11DB-C8A7E3769DA4"/>
    <hyperlink ref="B24" r:id="rId48"/>
    <hyperlink ref="B26" r:id="rId49"/>
    <hyperlink ref="C108" r:id="rId50" display="http://bi-cat.ru/Faces/Lica.aspx?ID_L=0E000EA2-3D0C-9BE2-11DB-C8A7E3769DA4"/>
    <hyperlink ref="C96" r:id="rId51" display="http://bi-cat.ru/Faces/Lica.aspx?ID_L=0E00F5A1-3D0C-9BE2-11D9-C74F9577D22E"/>
    <hyperlink ref="C88" r:id="rId52" display="http://bi-cat.ru/Faces/Lica.aspx?ID_L=0E000EA2-3D0C-9BE2-11DB-C8A7E3769DA4"/>
    <hyperlink ref="C56" r:id="rId53" display="http://bi-cat.ru/Faces/Lica.aspx?ID_L=0E000EA2-3D0C-9BE2-11DB-C8A7E3769DA4"/>
  </hyperlinks>
  <pageMargins left="0.31496062992125984" right="0.31496062992125984" top="0.35433070866141736" bottom="0.35433070866141736" header="0.31496062992125984" footer="0.31496062992125984"/>
  <pageSetup paperSize="9" scale="69" fitToHeight="0" orientation="landscape" r:id="rId5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3"/>
  <sheetViews>
    <sheetView workbookViewId="0">
      <selection activeCell="M3" sqref="M3:M10"/>
    </sheetView>
  </sheetViews>
  <sheetFormatPr defaultRowHeight="15" x14ac:dyDescent="0.25"/>
  <cols>
    <col min="2" max="2" width="26.42578125" customWidth="1"/>
    <col min="3" max="3" width="11.140625" bestFit="1" customWidth="1"/>
    <col min="5" max="5" width="12.42578125" customWidth="1"/>
    <col min="12" max="12" width="24.28515625" customWidth="1"/>
    <col min="13" max="13" width="11.140625" bestFit="1" customWidth="1"/>
  </cols>
  <sheetData>
    <row r="3" spans="2:13" x14ac:dyDescent="0.25">
      <c r="B3" s="11" t="s">
        <v>24</v>
      </c>
      <c r="C3" s="34">
        <v>890000</v>
      </c>
      <c r="D3" s="35">
        <v>6.2199999999999998E-2</v>
      </c>
      <c r="E3" s="34">
        <f>C3*D3</f>
        <v>55358</v>
      </c>
      <c r="L3" s="11" t="s">
        <v>24</v>
      </c>
      <c r="M3" s="36">
        <f>E3+E15</f>
        <v>252582</v>
      </c>
    </row>
    <row r="4" spans="2:13" x14ac:dyDescent="0.25">
      <c r="B4" s="11" t="s">
        <v>23</v>
      </c>
      <c r="C4" s="34">
        <v>890000</v>
      </c>
      <c r="D4" s="35">
        <v>0.11799999999999999</v>
      </c>
      <c r="E4" s="34">
        <f t="shared" ref="E4:E11" si="0">C4*D4</f>
        <v>105020</v>
      </c>
      <c r="L4" s="11" t="s">
        <v>23</v>
      </c>
      <c r="M4" s="36">
        <f>+E4</f>
        <v>105020</v>
      </c>
    </row>
    <row r="5" spans="2:13" x14ac:dyDescent="0.25">
      <c r="B5" s="11" t="s">
        <v>22</v>
      </c>
      <c r="C5" s="34">
        <v>890000</v>
      </c>
      <c r="D5" s="35">
        <v>6.2199999999999998E-2</v>
      </c>
      <c r="E5" s="34">
        <f t="shared" si="0"/>
        <v>55358</v>
      </c>
      <c r="L5" s="11" t="s">
        <v>22</v>
      </c>
      <c r="M5" s="36">
        <f>E5+E17</f>
        <v>340692</v>
      </c>
    </row>
    <row r="6" spans="2:13" x14ac:dyDescent="0.25">
      <c r="B6" s="11" t="s">
        <v>16</v>
      </c>
      <c r="C6" s="34">
        <v>890000</v>
      </c>
      <c r="D6" s="35"/>
      <c r="E6" s="34">
        <f t="shared" si="0"/>
        <v>0</v>
      </c>
      <c r="L6" s="11" t="s">
        <v>16</v>
      </c>
      <c r="M6" s="36">
        <f>E6</f>
        <v>0</v>
      </c>
    </row>
    <row r="7" spans="2:13" x14ac:dyDescent="0.25">
      <c r="B7" s="11" t="s">
        <v>17</v>
      </c>
      <c r="C7" s="34">
        <v>890000</v>
      </c>
      <c r="D7" s="35">
        <v>0.24099999999999999</v>
      </c>
      <c r="E7" s="34">
        <f t="shared" si="0"/>
        <v>214490</v>
      </c>
      <c r="L7" s="11" t="s">
        <v>17</v>
      </c>
      <c r="M7" s="36">
        <f>E7</f>
        <v>214490</v>
      </c>
    </row>
    <row r="8" spans="2:13" x14ac:dyDescent="0.25">
      <c r="B8" s="11" t="s">
        <v>28</v>
      </c>
      <c r="C8" s="34">
        <v>890000</v>
      </c>
      <c r="D8" s="35"/>
      <c r="E8" s="34">
        <f t="shared" si="0"/>
        <v>0</v>
      </c>
      <c r="L8" s="11" t="s">
        <v>28</v>
      </c>
      <c r="M8" s="37"/>
    </row>
    <row r="9" spans="2:13" x14ac:dyDescent="0.25">
      <c r="B9" s="19" t="s">
        <v>26</v>
      </c>
      <c r="C9" s="34">
        <v>890000</v>
      </c>
      <c r="D9" s="35">
        <v>0.159</v>
      </c>
      <c r="E9" s="34">
        <f t="shared" si="0"/>
        <v>141510</v>
      </c>
      <c r="L9" s="19" t="s">
        <v>26</v>
      </c>
      <c r="M9" s="36">
        <f>E9</f>
        <v>141510</v>
      </c>
    </row>
    <row r="10" spans="2:13" x14ac:dyDescent="0.25">
      <c r="B10" s="11" t="s">
        <v>25</v>
      </c>
      <c r="C10" s="34">
        <v>890000</v>
      </c>
      <c r="D10" s="35">
        <v>6.2199999999999998E-2</v>
      </c>
      <c r="E10" s="34">
        <f t="shared" si="0"/>
        <v>55358</v>
      </c>
      <c r="L10" s="11" t="s">
        <v>25</v>
      </c>
      <c r="M10" s="36">
        <f>E10</f>
        <v>55358</v>
      </c>
    </row>
    <row r="11" spans="2:13" x14ac:dyDescent="0.25">
      <c r="B11" s="11" t="s">
        <v>27</v>
      </c>
      <c r="C11" s="34">
        <v>890000</v>
      </c>
      <c r="D11" s="35"/>
      <c r="E11" s="34">
        <f t="shared" si="0"/>
        <v>0</v>
      </c>
      <c r="L11" s="11" t="s">
        <v>27</v>
      </c>
      <c r="M11" s="37"/>
    </row>
    <row r="12" spans="2:13" x14ac:dyDescent="0.25">
      <c r="D12" s="35"/>
    </row>
    <row r="13" spans="2:13" x14ac:dyDescent="0.25">
      <c r="D13" s="35"/>
    </row>
    <row r="14" spans="2:13" x14ac:dyDescent="0.25">
      <c r="D14" s="35"/>
    </row>
    <row r="15" spans="2:13" x14ac:dyDescent="0.25">
      <c r="B15" s="11" t="s">
        <v>24</v>
      </c>
      <c r="C15" s="34">
        <v>890000</v>
      </c>
      <c r="D15" s="35">
        <v>0.22159999999999999</v>
      </c>
      <c r="E15" s="34">
        <f>C15*D15</f>
        <v>197224</v>
      </c>
    </row>
    <row r="16" spans="2:13" x14ac:dyDescent="0.25">
      <c r="B16" s="11" t="s">
        <v>23</v>
      </c>
      <c r="C16" s="34">
        <v>890000</v>
      </c>
      <c r="D16" s="35"/>
      <c r="E16" s="34">
        <f t="shared" ref="E16:E23" si="1">C16*D16</f>
        <v>0</v>
      </c>
    </row>
    <row r="17" spans="2:5" x14ac:dyDescent="0.25">
      <c r="B17" s="11" t="s">
        <v>22</v>
      </c>
      <c r="C17" s="34">
        <v>890000</v>
      </c>
      <c r="D17" s="35">
        <v>0.3206</v>
      </c>
      <c r="E17" s="34">
        <f t="shared" si="1"/>
        <v>285334</v>
      </c>
    </row>
    <row r="18" spans="2:5" x14ac:dyDescent="0.25">
      <c r="B18" s="11" t="s">
        <v>16</v>
      </c>
      <c r="C18" s="34">
        <v>890000</v>
      </c>
      <c r="D18" s="35"/>
      <c r="E18" s="34">
        <f t="shared" si="1"/>
        <v>0</v>
      </c>
    </row>
    <row r="19" spans="2:5" x14ac:dyDescent="0.25">
      <c r="B19" s="11" t="s">
        <v>17</v>
      </c>
      <c r="C19" s="34">
        <v>890000</v>
      </c>
      <c r="D19" s="35"/>
      <c r="E19" s="34">
        <f t="shared" si="1"/>
        <v>0</v>
      </c>
    </row>
    <row r="20" spans="2:5" x14ac:dyDescent="0.25">
      <c r="B20" s="11" t="s">
        <v>28</v>
      </c>
      <c r="C20" s="34">
        <v>890000</v>
      </c>
      <c r="D20" s="35"/>
      <c r="E20" s="34">
        <f t="shared" si="1"/>
        <v>0</v>
      </c>
    </row>
    <row r="21" spans="2:5" x14ac:dyDescent="0.25">
      <c r="B21" s="19" t="s">
        <v>26</v>
      </c>
      <c r="C21" s="34">
        <v>890000</v>
      </c>
      <c r="D21" s="35"/>
      <c r="E21" s="34">
        <f t="shared" si="1"/>
        <v>0</v>
      </c>
    </row>
    <row r="22" spans="2:5" x14ac:dyDescent="0.25">
      <c r="B22" s="11" t="s">
        <v>25</v>
      </c>
      <c r="C22" s="34">
        <v>890000</v>
      </c>
      <c r="D22" s="35"/>
      <c r="E22" s="34">
        <f t="shared" si="1"/>
        <v>0</v>
      </c>
    </row>
    <row r="23" spans="2:5" x14ac:dyDescent="0.25">
      <c r="B23" s="11" t="s">
        <v>27</v>
      </c>
      <c r="C23" s="34">
        <v>890000</v>
      </c>
      <c r="D23" s="35"/>
      <c r="E23" s="34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workbookViewId="0">
      <selection activeCell="G8" sqref="G8"/>
    </sheetView>
  </sheetViews>
  <sheetFormatPr defaultRowHeight="15" x14ac:dyDescent="0.25"/>
  <cols>
    <col min="1" max="1" width="26.28515625" customWidth="1"/>
    <col min="2" max="2" width="0" hidden="1" customWidth="1"/>
    <col min="3" max="3" width="13.7109375" bestFit="1" customWidth="1"/>
  </cols>
  <sheetData>
    <row r="2" spans="1:3" x14ac:dyDescent="0.25">
      <c r="B2" s="31">
        <v>650000</v>
      </c>
    </row>
    <row r="4" spans="1:3" x14ac:dyDescent="0.25">
      <c r="A4" s="30" t="s">
        <v>14</v>
      </c>
    </row>
    <row r="5" spans="1:3" x14ac:dyDescent="0.25">
      <c r="A5" s="11" t="s">
        <v>24</v>
      </c>
      <c r="B5" s="33">
        <v>0.46</v>
      </c>
      <c r="C5" s="34">
        <f>B2*B5</f>
        <v>299000</v>
      </c>
    </row>
    <row r="6" spans="1:3" x14ac:dyDescent="0.25">
      <c r="A6" s="11" t="s">
        <v>23</v>
      </c>
      <c r="B6" s="32">
        <v>6.1699999999999998E-2</v>
      </c>
      <c r="C6" s="34">
        <f>B2*B6</f>
        <v>40105</v>
      </c>
    </row>
    <row r="7" spans="1:3" x14ac:dyDescent="0.25">
      <c r="A7" s="11" t="s">
        <v>22</v>
      </c>
      <c r="B7" s="32">
        <v>0.16289999999999999</v>
      </c>
      <c r="C7" s="34">
        <f>B7*B2</f>
        <v>105885</v>
      </c>
    </row>
    <row r="8" spans="1:3" x14ac:dyDescent="0.25">
      <c r="A8" s="11" t="s">
        <v>16</v>
      </c>
      <c r="B8" s="32">
        <v>1.1900000000000001E-2</v>
      </c>
      <c r="C8" s="34">
        <f>B2*B8</f>
        <v>7735.0000000000009</v>
      </c>
    </row>
    <row r="9" spans="1:3" x14ac:dyDescent="0.25">
      <c r="A9" s="11" t="s">
        <v>17</v>
      </c>
      <c r="B9" s="32">
        <v>0.30280000000000001</v>
      </c>
      <c r="C9" s="34">
        <f>B2*B9</f>
        <v>196820</v>
      </c>
    </row>
    <row r="10" spans="1:3" x14ac:dyDescent="0.25">
      <c r="A10" s="11" t="s">
        <v>28</v>
      </c>
    </row>
    <row r="11" spans="1:3" x14ac:dyDescent="0.25">
      <c r="A11" s="19" t="s">
        <v>26</v>
      </c>
    </row>
    <row r="12" spans="1:3" x14ac:dyDescent="0.25">
      <c r="A12" s="11" t="s">
        <v>25</v>
      </c>
    </row>
    <row r="13" spans="1:3" x14ac:dyDescent="0.25">
      <c r="A13" s="11" t="s">
        <v>27</v>
      </c>
    </row>
    <row r="14" spans="1:3" x14ac:dyDescent="0.25">
      <c r="A14" s="11" t="s">
        <v>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Застройщик</vt:lpstr>
      <vt:lpstr>Общая</vt:lpstr>
      <vt:lpstr>Охрана</vt:lpstr>
      <vt:lpstr>Ажио</vt:lpstr>
    </vt:vector>
  </TitlesOfParts>
  <Company>SK Stroykom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Golubeva_T</dc:creator>
  <cp:lastModifiedBy>Василенко Иван Александрович</cp:lastModifiedBy>
  <cp:lastPrinted>2016-08-24T07:13:10Z</cp:lastPrinted>
  <dcterms:created xsi:type="dcterms:W3CDTF">2010-05-14T06:44:06Z</dcterms:created>
  <dcterms:modified xsi:type="dcterms:W3CDTF">2016-10-07T06:18:49Z</dcterms:modified>
</cp:coreProperties>
</file>